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riria 2024\PARA PUBLICAR 2024\SEGUNDO TRIMESTRE 2024\informacion presupuestaria\"/>
    </mc:Choice>
  </mc:AlternateContent>
  <bookViews>
    <workbookView xWindow="28680" yWindow="-120" windowWidth="29040" windowHeight="15720" tabRatio="885" activeTab="2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4" l="1"/>
  <c r="G57" i="4" s="1"/>
  <c r="D56" i="4"/>
  <c r="G56" i="4" s="1"/>
  <c r="D55" i="4"/>
  <c r="G55" i="4" s="1"/>
  <c r="D54" i="4"/>
  <c r="G54" i="4" s="1"/>
  <c r="D53" i="4"/>
  <c r="G53" i="4" s="1"/>
  <c r="D52" i="4"/>
  <c r="G52" i="4" s="1"/>
  <c r="D51" i="4"/>
  <c r="G51" i="4" s="1"/>
  <c r="D50" i="4"/>
  <c r="G50" i="4" s="1"/>
  <c r="D49" i="4"/>
  <c r="G49" i="4" s="1"/>
  <c r="D48" i="4"/>
  <c r="G48" i="4" s="1"/>
  <c r="D47" i="4"/>
  <c r="G47" i="4" s="1"/>
  <c r="D46" i="4"/>
  <c r="G46" i="4" s="1"/>
  <c r="D45" i="4"/>
  <c r="G45" i="4" s="1"/>
  <c r="D44" i="4"/>
  <c r="G44" i="4" s="1"/>
  <c r="D43" i="4"/>
  <c r="G43" i="4" s="1"/>
  <c r="D42" i="4"/>
  <c r="G42" i="4" s="1"/>
  <c r="D41" i="4"/>
  <c r="G41" i="4" s="1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F95" i="4" l="1"/>
  <c r="E95" i="4"/>
  <c r="C95" i="4"/>
  <c r="D93" i="4"/>
  <c r="G93" i="4" s="1"/>
  <c r="D91" i="4"/>
  <c r="G91" i="4" s="1"/>
  <c r="D89" i="4"/>
  <c r="G89" i="4" s="1"/>
  <c r="D87" i="4"/>
  <c r="G87" i="4" s="1"/>
  <c r="D85" i="4"/>
  <c r="G85" i="4" s="1"/>
  <c r="D83" i="4"/>
  <c r="G83" i="4" s="1"/>
  <c r="D81" i="4"/>
  <c r="G81" i="4" s="1"/>
  <c r="B95" i="4"/>
  <c r="F73" i="4"/>
  <c r="E73" i="4"/>
  <c r="D71" i="4"/>
  <c r="G71" i="4" s="1"/>
  <c r="D70" i="4"/>
  <c r="G70" i="4" s="1"/>
  <c r="D69" i="4"/>
  <c r="G69" i="4" s="1"/>
  <c r="D68" i="4"/>
  <c r="G68" i="4" s="1"/>
  <c r="C73" i="4"/>
  <c r="B73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59" i="4"/>
  <c r="E59" i="4"/>
  <c r="C59" i="4"/>
  <c r="B59" i="4"/>
  <c r="G73" i="4" l="1"/>
  <c r="G95" i="4"/>
  <c r="D73" i="4"/>
  <c r="D95" i="4"/>
  <c r="G59" i="4"/>
  <c r="D59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43" i="6" l="1"/>
  <c r="G43" i="6" s="1"/>
  <c r="D53" i="6"/>
  <c r="G5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<sst xmlns="http://schemas.openxmlformats.org/spreadsheetml/2006/main" count="246" uniqueCount="186">
  <si>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</si>
  <si>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</si>
  <si>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</si>
  <si>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</si>
  <si>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</si>
  <si>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</si>
  <si>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</si>
  <si>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</si>
  <si>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</si>
  <si>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</si>
  <si>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</si>
  <si>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</si>
  <si>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</si>
  <si>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</si>
  <si>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</si>
  <si>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</si>
  <si>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</si>
  <si>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</si>
  <si>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</si>
  <si>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</si>
  <si>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</si>
  <si>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</si>
  <si>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</si>
  <si>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</si>
  <si>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</si>
  <si>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</si>
  <si>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</si>
  <si>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</si>
  <si>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</si>
  <si>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</si>
  <si>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</si>
  <si>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</si>
  <si>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</si>
  <si>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</si>
  <si>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</si>
  <si>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</si>
  <si>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</si>
  <si>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</si>
  <si>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</si>
  <si>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</si>
  <si>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</si>
  <si>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</si>
  <si>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</si>
  <si>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</si>
  <si>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</si>
  <si>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</si>
  <si>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</si>
  <si>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</si>
  <si>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</si>
  <si>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</si>
  <si>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</si>
  <si>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</si>
  <si>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</si>
  <si>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</si>
  <si>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</si>
  <si>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</si>
  <si>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</si>
  <si>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</si>
  <si>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</si>
  <si>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</si>
  <si>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</si>
  <si>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</si>
  <si>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</si>
  <si>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</si>
  <si>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</si>
  <si>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</si>
  <si>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</si>
  <si>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</si>
  <si>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</si>
  <si>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</si>
  <si>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</si>
  <si>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</si>
  <si>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</si>
  <si>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</si>
  <si>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</si>
  <si>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</si>
  <si>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</si>
  <si>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</si>
  <si>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</si>
  <si>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</si>
  <si>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</si>
  <si>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</si>
  <si>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</si>
  <si>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</si>
  <si>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</si>
  <si>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</si>
  <si>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</si>
  <si>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</si>
  <si>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</si>
  <si>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</si>
  <si>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</si>
  <si>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</si>
  <si>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</si>
  <si>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</si>
  <si>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</si>
  <si>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</si>
  <si>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</si>
  <si>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</si>
  <si>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</si>
  <si>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</si>
  <si>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</si>
  <si>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</si>
  <si>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</si>
  <si>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</si>
  <si>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</si>
  <si>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</si>
  <si>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</si>
  <si>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</si>
  <si>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</si>
  <si>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</si>
  <si>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</si>
  <si>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</si>
  <si>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</si>
  <si>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</si>
  <si>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</si>
  <si>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</si>
  <si>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</si>
  <si>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</si>
  <si>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</si>
  <si>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</si>
  <si>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</si>
  <si>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</si>
  <si>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</si>
  <si>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</si>
  <si>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</si>
  <si>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</si>
  <si>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</si>
  <si>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</si>
  <si>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</si>
  <si>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Yuriria
Estado Analítico del Ejercicio del Presupuesto de Egresos
Clasificación por Objeto del Gasto (Capítulo y Concepto)
Del 1 de Enero al 30 de Junio de 2024</t>
  </si>
  <si>
    <t>Municipio de Yuriria
Estado Analítico del Ejercicio del Presupuesto de Egresos
Clasificación Económica (por Tipo de Gasto)
Del 1 de Enero al 30 de Junio de 2024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</si>
  <si>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</si>
  <si>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</si>
  <si>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</si>
  <si>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</si>
  <si>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</t>
  </si>
  <si>
    <t>31111M460020400 DEPARTAMENTO AYUDAS VARI</t>
  </si>
  <si>
    <t>31111M460020500 OFICINA DE ENLACE CIUDAD</t>
  </si>
  <si>
    <t>31111M460030000 DIRECCION DE COMUNICACIO</t>
  </si>
  <si>
    <t>31111M460040000 JUZGADO MUNICIPAL</t>
  </si>
  <si>
    <t>31111M460050000 DIRECCION DE ASUNTOS JUR</t>
  </si>
  <si>
    <t>31111M460060000 DIRECCION DE TURISMO</t>
  </si>
  <si>
    <t>31111M460070000 DIRECCION DE INFORMATICA</t>
  </si>
  <si>
    <t>31111M460080000 INSTITUTO MPAL DE LA JUV</t>
  </si>
  <si>
    <t>31111M460090000 SECRETARIA DEL H. AYUNTA</t>
  </si>
  <si>
    <t>31111M460100000 DIRECCION DE FISCALIZACI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</si>
  <si>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</si>
  <si>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</si>
  <si>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</si>
  <si>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</si>
  <si>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</t>
  </si>
  <si>
    <t>31111M460140300 COORDINACION DE MANTENIM</t>
  </si>
  <si>
    <t>31111M460150000 DIRECCION DE PREDIAL Y C</t>
  </si>
  <si>
    <t>31111M460160000 DIRECCION DE RECURSOS HU</t>
  </si>
  <si>
    <t>31111M460170000 UNID TRANSP Y ACCESO A L</t>
  </si>
  <si>
    <t>31111M460180000 DIRECCION DE OBRAS PUBLI</t>
  </si>
  <si>
    <t>31111M460190000 DIRECCION DE DESARROLLO</t>
  </si>
  <si>
    <t>31111M460200000 DIRECCION DE PLANEACION</t>
  </si>
  <si>
    <t>31111M460210000 COMISARIA DE SEGURIDAD P</t>
  </si>
  <si>
    <t>31111M460220000 DIRECCION DE PROTECCION</t>
  </si>
  <si>
    <t>31111M460230000 DIRECCION DE MOVILIDAD M</t>
  </si>
  <si>
    <t>31111M460240100 DIRECCION DE SERVICIOS P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</si>
  <si>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</si>
  <si>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</si>
  <si>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</si>
  <si>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</si>
  <si>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</t>
  </si>
  <si>
    <t>31111M460250000 DIRECCION DE MEDIO AMBIE</t>
  </si>
  <si>
    <t>31111M460260000 DIRECCION DE ASENTAMIENT</t>
  </si>
  <si>
    <t>31111M460270000 DIRECCION DE AGUA POTABL</t>
  </si>
  <si>
    <t>31111M460280000 DIRECCION DE DESARROLLO</t>
  </si>
  <si>
    <t>31111M460290000 DIRECCION DE DESARROLLO</t>
  </si>
  <si>
    <t>31111M460300000 DIRECCION DE DESARROLLO</t>
  </si>
  <si>
    <t>31111M460310000 IMUVI</t>
  </si>
  <si>
    <t>31111M460320000 INSTANCIA DE LA MUJER YU</t>
  </si>
  <si>
    <t>31111M460330000 DIRECCION DE ATENCION AL</t>
  </si>
  <si>
    <t>31111M460340000 DIRECCION DE EDUCACION P</t>
  </si>
  <si>
    <t>31111M460350000 DIRECCION DE DEPORTE</t>
  </si>
  <si>
    <t>31111M460360000 DIRECCION DE CASA DE LA</t>
  </si>
  <si>
    <t>31111M460370000 CONTRALORIA MUNICIPAL</t>
  </si>
  <si>
    <t>31111M460380000 PROCURADURIA AUXILIAR</t>
  </si>
  <si>
    <t>31111M460900100 SIST PARA EL DES INTERAL</t>
  </si>
  <si>
    <t>Municipio de Yuriria
Estado Analítico del Ejercicio del Presupuesto de Egresos
Clasificación Administrativa
Del 1 de Enero al 30 de Junio de 2024</t>
  </si>
  <si>
    <t>Municipio de Yuriria
Estado Analítico del Ejercicio del Presupuesto de Egresos
Clasificación Administrativa (Poderes)
Del 1 de Enero al 30 de Junio de 2024</t>
  </si>
  <si>
    <t>Municipio de Yuriria
Estado Analítico del Ejercicio del Presupuesto de Egresos
Clasificación Administrativa (Sector Paraestatal)
Del 1 de Enero al 30 de Junio de 2024</t>
  </si>
  <si>
    <t>Municipio de Yuriria
Estado Analítico del Ejercicio del Presupuesto de Egresos
Clasificación Funcional (Finalidad y Función)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</si>
</sst>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workbookViewId="0">
      <selection sqref="A1:G1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41" t="s">
        <v>129</v>
      </c>
      <c r="B1" s="41"/>
      <c r="C1" s="41"/>
      <c r="D1" s="41"/>
      <c r="E1" s="41"/>
      <c r="F1" s="41"/>
      <c r="G1" s="42"/>
    </row>
    <row r="2" spans="1:8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8" ht="24.9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8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8" x14ac:dyDescent="0.2">
      <c r="A5" s="17" t="s">
        <v>58</v>
      </c>
      <c r="B5" s="12">
        <f>SUM(B6:B12)</f>
        <v>111013725.39999999</v>
      </c>
      <c r="C5" s="12">
        <f>SUM(C6:C12)</f>
        <v>14237775.640000001</v>
      </c>
      <c r="D5" s="12">
        <f>B5+C5</f>
        <v>125251501.03999999</v>
      </c>
      <c r="E5" s="12">
        <f>SUM(E6:E12)</f>
        <v>53568682.900000006</v>
      </c>
      <c r="F5" s="12">
        <f>SUM(F6:F12)</f>
        <v>53431793.75</v>
      </c>
      <c r="G5" s="12">
        <f>D5-E5</f>
        <v>71682818.139999986</v>
      </c>
    </row>
    <row r="6" spans="1:8" x14ac:dyDescent="0.2">
      <c r="A6" s="19" t="s">
        <v>62</v>
      </c>
      <c r="B6" s="5">
        <v>68518315.819999993</v>
      </c>
      <c r="C6" s="5">
        <v>3300783.1</v>
      </c>
      <c r="D6" s="5">
        <f t="shared" ref="D6:D69" si="0">B6+C6</f>
        <v>71819098.919999987</v>
      </c>
      <c r="E6" s="5">
        <v>32139582.460000001</v>
      </c>
      <c r="F6" s="5">
        <v>32139582.460000001</v>
      </c>
      <c r="G6" s="5">
        <f t="shared" ref="G6:G69" si="1">D6-E6</f>
        <v>39679516.459999986</v>
      </c>
      <c r="H6" s="9">
        <v>1100</v>
      </c>
    </row>
    <row r="7" spans="1:8" x14ac:dyDescent="0.2">
      <c r="A7" s="19" t="s">
        <v>63</v>
      </c>
      <c r="B7" s="5">
        <v>7396711.0999999996</v>
      </c>
      <c r="C7" s="5">
        <v>-156984.76999999999</v>
      </c>
      <c r="D7" s="5">
        <f t="shared" si="0"/>
        <v>7239726.3300000001</v>
      </c>
      <c r="E7" s="5">
        <v>4422673.63</v>
      </c>
      <c r="F7" s="5">
        <v>4422673.63</v>
      </c>
      <c r="G7" s="5">
        <f t="shared" si="1"/>
        <v>2817052.7</v>
      </c>
      <c r="H7" s="9">
        <v>1200</v>
      </c>
    </row>
    <row r="8" spans="1:8" x14ac:dyDescent="0.2">
      <c r="A8" s="19" t="s">
        <v>64</v>
      </c>
      <c r="B8" s="5">
        <v>2430660.62</v>
      </c>
      <c r="C8" s="5">
        <v>10130550.08</v>
      </c>
      <c r="D8" s="5">
        <f t="shared" si="0"/>
        <v>12561210.699999999</v>
      </c>
      <c r="E8" s="5">
        <v>1370172.46</v>
      </c>
      <c r="F8" s="5">
        <v>1364325.12</v>
      </c>
      <c r="G8" s="5">
        <f t="shared" si="1"/>
        <v>11191038.239999998</v>
      </c>
      <c r="H8" s="9">
        <v>1300</v>
      </c>
    </row>
    <row r="9" spans="1:8" x14ac:dyDescent="0.2">
      <c r="A9" s="19" t="s">
        <v>33</v>
      </c>
      <c r="B9" s="5">
        <v>427805.39</v>
      </c>
      <c r="C9" s="5">
        <v>0</v>
      </c>
      <c r="D9" s="5">
        <f t="shared" si="0"/>
        <v>427805.39</v>
      </c>
      <c r="E9" s="5">
        <v>0</v>
      </c>
      <c r="F9" s="5">
        <v>0</v>
      </c>
      <c r="G9" s="5">
        <f t="shared" si="1"/>
        <v>427805.39</v>
      </c>
      <c r="H9" s="9">
        <v>1400</v>
      </c>
    </row>
    <row r="10" spans="1:8" x14ac:dyDescent="0.2">
      <c r="A10" s="19" t="s">
        <v>65</v>
      </c>
      <c r="B10" s="5">
        <v>32240232.469999999</v>
      </c>
      <c r="C10" s="5">
        <v>963427.23</v>
      </c>
      <c r="D10" s="5">
        <f t="shared" si="0"/>
        <v>33203659.699999999</v>
      </c>
      <c r="E10" s="5">
        <v>15636254.35</v>
      </c>
      <c r="F10" s="5">
        <v>15505212.539999999</v>
      </c>
      <c r="G10" s="5">
        <f t="shared" si="1"/>
        <v>17567405.350000001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66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123</v>
      </c>
      <c r="B13" s="13">
        <f>SUM(B14:B22)</f>
        <v>45569039.359999999</v>
      </c>
      <c r="C13" s="13">
        <f>SUM(C14:C22)</f>
        <v>465254.79999999993</v>
      </c>
      <c r="D13" s="13">
        <f t="shared" si="0"/>
        <v>46034294.159999996</v>
      </c>
      <c r="E13" s="13">
        <f>SUM(E14:E22)</f>
        <v>17630720.68</v>
      </c>
      <c r="F13" s="13">
        <f>SUM(F14:F22)</f>
        <v>17532803.460000001</v>
      </c>
      <c r="G13" s="13">
        <f t="shared" si="1"/>
        <v>28403573.479999997</v>
      </c>
      <c r="H13" s="18">
        <v>0</v>
      </c>
    </row>
    <row r="14" spans="1:8" x14ac:dyDescent="0.2">
      <c r="A14" s="19" t="s">
        <v>67</v>
      </c>
      <c r="B14" s="5">
        <v>2236073.35</v>
      </c>
      <c r="C14" s="5">
        <v>-153056.82</v>
      </c>
      <c r="D14" s="5">
        <f t="shared" si="0"/>
        <v>2083016.53</v>
      </c>
      <c r="E14" s="5">
        <v>524364.86</v>
      </c>
      <c r="F14" s="5">
        <v>518338.57</v>
      </c>
      <c r="G14" s="5">
        <f t="shared" si="1"/>
        <v>1558651.67</v>
      </c>
      <c r="H14" s="9">
        <v>2100</v>
      </c>
    </row>
    <row r="15" spans="1:8" x14ac:dyDescent="0.2">
      <c r="A15" s="19" t="s">
        <v>68</v>
      </c>
      <c r="B15" s="5">
        <v>557670.12</v>
      </c>
      <c r="C15" s="5">
        <v>-3582</v>
      </c>
      <c r="D15" s="5">
        <f t="shared" si="0"/>
        <v>554088.12</v>
      </c>
      <c r="E15" s="5">
        <v>264464.21999999997</v>
      </c>
      <c r="F15" s="5">
        <v>264464.21999999997</v>
      </c>
      <c r="G15" s="5">
        <f t="shared" si="1"/>
        <v>289623.90000000002</v>
      </c>
      <c r="H15" s="9">
        <v>2200</v>
      </c>
    </row>
    <row r="16" spans="1:8" x14ac:dyDescent="0.2">
      <c r="A16" s="19" t="s">
        <v>69</v>
      </c>
      <c r="B16" s="5">
        <v>263000</v>
      </c>
      <c r="C16" s="5">
        <v>-15600</v>
      </c>
      <c r="D16" s="5">
        <f t="shared" si="0"/>
        <v>247400</v>
      </c>
      <c r="E16" s="5">
        <v>69150</v>
      </c>
      <c r="F16" s="5">
        <v>45150</v>
      </c>
      <c r="G16" s="5">
        <f t="shared" si="1"/>
        <v>178250</v>
      </c>
      <c r="H16" s="9">
        <v>2300</v>
      </c>
    </row>
    <row r="17" spans="1:8" x14ac:dyDescent="0.2">
      <c r="A17" s="19" t="s">
        <v>70</v>
      </c>
      <c r="B17" s="5">
        <v>15129865.18</v>
      </c>
      <c r="C17" s="5">
        <v>1515720.51</v>
      </c>
      <c r="D17" s="5">
        <f t="shared" si="0"/>
        <v>16645585.689999999</v>
      </c>
      <c r="E17" s="5">
        <v>4868856.2300000004</v>
      </c>
      <c r="F17" s="5">
        <v>4801565.3600000003</v>
      </c>
      <c r="G17" s="5">
        <f t="shared" si="1"/>
        <v>11776729.459999999</v>
      </c>
      <c r="H17" s="9">
        <v>2400</v>
      </c>
    </row>
    <row r="18" spans="1:8" x14ac:dyDescent="0.2">
      <c r="A18" s="19" t="s">
        <v>71</v>
      </c>
      <c r="B18" s="5">
        <v>857153.47</v>
      </c>
      <c r="C18" s="5">
        <v>107768</v>
      </c>
      <c r="D18" s="5">
        <f t="shared" si="0"/>
        <v>964921.47</v>
      </c>
      <c r="E18" s="5">
        <v>258223.88</v>
      </c>
      <c r="F18" s="5">
        <v>257670.96</v>
      </c>
      <c r="G18" s="5">
        <f t="shared" si="1"/>
        <v>706697.59</v>
      </c>
      <c r="H18" s="9">
        <v>2500</v>
      </c>
    </row>
    <row r="19" spans="1:8" x14ac:dyDescent="0.2">
      <c r="A19" s="19" t="s">
        <v>72</v>
      </c>
      <c r="B19" s="5">
        <v>20069391.77</v>
      </c>
      <c r="C19" s="5">
        <v>-509253.81</v>
      </c>
      <c r="D19" s="5">
        <f t="shared" si="0"/>
        <v>19560137.960000001</v>
      </c>
      <c r="E19" s="5">
        <v>9751199.7400000002</v>
      </c>
      <c r="F19" s="5">
        <v>9751199.7400000002</v>
      </c>
      <c r="G19" s="5">
        <f t="shared" si="1"/>
        <v>9808938.2200000007</v>
      </c>
      <c r="H19" s="9">
        <v>2600</v>
      </c>
    </row>
    <row r="20" spans="1:8" x14ac:dyDescent="0.2">
      <c r="A20" s="19" t="s">
        <v>73</v>
      </c>
      <c r="B20" s="5">
        <v>1565406.57</v>
      </c>
      <c r="C20" s="5">
        <v>-153823.23000000001</v>
      </c>
      <c r="D20" s="5">
        <f t="shared" si="0"/>
        <v>1411583.34</v>
      </c>
      <c r="E20" s="5">
        <v>417482.29</v>
      </c>
      <c r="F20" s="5">
        <v>417482.29</v>
      </c>
      <c r="G20" s="5">
        <f t="shared" si="1"/>
        <v>994101.05</v>
      </c>
      <c r="H20" s="9">
        <v>2700</v>
      </c>
    </row>
    <row r="21" spans="1:8" x14ac:dyDescent="0.2">
      <c r="A21" s="19" t="s">
        <v>74</v>
      </c>
      <c r="B21" s="5">
        <v>46119.5</v>
      </c>
      <c r="C21" s="5">
        <v>-46119.5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19" t="s">
        <v>75</v>
      </c>
      <c r="B22" s="5">
        <v>4844359.4000000004</v>
      </c>
      <c r="C22" s="5">
        <v>-276798.34999999998</v>
      </c>
      <c r="D22" s="5">
        <f t="shared" si="0"/>
        <v>4567561.0500000007</v>
      </c>
      <c r="E22" s="5">
        <v>1476979.46</v>
      </c>
      <c r="F22" s="5">
        <v>1476932.32</v>
      </c>
      <c r="G22" s="5">
        <f t="shared" si="1"/>
        <v>3090581.5900000008</v>
      </c>
      <c r="H22" s="9">
        <v>2900</v>
      </c>
    </row>
    <row r="23" spans="1:8" x14ac:dyDescent="0.2">
      <c r="A23" s="17" t="s">
        <v>59</v>
      </c>
      <c r="B23" s="13">
        <f>SUM(B24:B32)</f>
        <v>57931846.609999999</v>
      </c>
      <c r="C23" s="13">
        <f>SUM(C24:C32)</f>
        <v>1776153.7</v>
      </c>
      <c r="D23" s="13">
        <f t="shared" si="0"/>
        <v>59708000.310000002</v>
      </c>
      <c r="E23" s="13">
        <f>SUM(E24:E32)</f>
        <v>28403008.41</v>
      </c>
      <c r="F23" s="13">
        <f>SUM(F24:F32)</f>
        <v>26008792.789999999</v>
      </c>
      <c r="G23" s="13">
        <f t="shared" si="1"/>
        <v>31304991.900000002</v>
      </c>
      <c r="H23" s="18">
        <v>0</v>
      </c>
    </row>
    <row r="24" spans="1:8" x14ac:dyDescent="0.2">
      <c r="A24" s="19" t="s">
        <v>76</v>
      </c>
      <c r="B24" s="5">
        <v>26327929.34</v>
      </c>
      <c r="C24" s="5">
        <v>218513.24</v>
      </c>
      <c r="D24" s="5">
        <f t="shared" si="0"/>
        <v>26546442.579999998</v>
      </c>
      <c r="E24" s="5">
        <v>12965448.550000001</v>
      </c>
      <c r="F24" s="5">
        <v>11048672.539999999</v>
      </c>
      <c r="G24" s="5">
        <f t="shared" si="1"/>
        <v>13580994.029999997</v>
      </c>
      <c r="H24" s="9">
        <v>3100</v>
      </c>
    </row>
    <row r="25" spans="1:8" x14ac:dyDescent="0.2">
      <c r="A25" s="19" t="s">
        <v>77</v>
      </c>
      <c r="B25" s="5">
        <v>4672035.79</v>
      </c>
      <c r="C25" s="5">
        <v>-32020</v>
      </c>
      <c r="D25" s="5">
        <f t="shared" si="0"/>
        <v>4640015.79</v>
      </c>
      <c r="E25" s="5">
        <v>1351534.73</v>
      </c>
      <c r="F25" s="5">
        <v>1314977.44</v>
      </c>
      <c r="G25" s="5">
        <f t="shared" si="1"/>
        <v>3288481.06</v>
      </c>
      <c r="H25" s="9">
        <v>3200</v>
      </c>
    </row>
    <row r="26" spans="1:8" x14ac:dyDescent="0.2">
      <c r="A26" s="19" t="s">
        <v>78</v>
      </c>
      <c r="B26" s="5">
        <v>1818653.1</v>
      </c>
      <c r="C26" s="5">
        <v>520443.51</v>
      </c>
      <c r="D26" s="5">
        <f t="shared" si="0"/>
        <v>2339096.6100000003</v>
      </c>
      <c r="E26" s="5">
        <v>963823.61</v>
      </c>
      <c r="F26" s="5">
        <v>963823.61</v>
      </c>
      <c r="G26" s="5">
        <f t="shared" si="1"/>
        <v>1375273.0000000005</v>
      </c>
      <c r="H26" s="9">
        <v>3300</v>
      </c>
    </row>
    <row r="27" spans="1:8" x14ac:dyDescent="0.2">
      <c r="A27" s="19" t="s">
        <v>79</v>
      </c>
      <c r="B27" s="5">
        <v>771094.7</v>
      </c>
      <c r="C27" s="5">
        <v>7000</v>
      </c>
      <c r="D27" s="5">
        <f t="shared" si="0"/>
        <v>778094.7</v>
      </c>
      <c r="E27" s="5">
        <v>400578.42</v>
      </c>
      <c r="F27" s="5">
        <v>400578.42</v>
      </c>
      <c r="G27" s="5">
        <f t="shared" si="1"/>
        <v>377516.27999999997</v>
      </c>
      <c r="H27" s="9">
        <v>3400</v>
      </c>
    </row>
    <row r="28" spans="1:8" x14ac:dyDescent="0.2">
      <c r="A28" s="19" t="s">
        <v>80</v>
      </c>
      <c r="B28" s="5">
        <v>3012650.51</v>
      </c>
      <c r="C28" s="5">
        <v>-163900</v>
      </c>
      <c r="D28" s="5">
        <f t="shared" si="0"/>
        <v>2848750.51</v>
      </c>
      <c r="E28" s="5">
        <v>581638.62</v>
      </c>
      <c r="F28" s="5">
        <v>581638.62</v>
      </c>
      <c r="G28" s="5">
        <f t="shared" si="1"/>
        <v>2267111.8899999997</v>
      </c>
      <c r="H28" s="9">
        <v>3500</v>
      </c>
    </row>
    <row r="29" spans="1:8" x14ac:dyDescent="0.2">
      <c r="A29" s="19" t="s">
        <v>81</v>
      </c>
      <c r="B29" s="5">
        <v>1561629.69</v>
      </c>
      <c r="C29" s="5">
        <v>-242800</v>
      </c>
      <c r="D29" s="5">
        <f t="shared" si="0"/>
        <v>1318829.69</v>
      </c>
      <c r="E29" s="5">
        <v>43088.2</v>
      </c>
      <c r="F29" s="5">
        <v>43088.2</v>
      </c>
      <c r="G29" s="5">
        <f t="shared" si="1"/>
        <v>1275741.49</v>
      </c>
      <c r="H29" s="9">
        <v>3600</v>
      </c>
    </row>
    <row r="30" spans="1:8" x14ac:dyDescent="0.2">
      <c r="A30" s="19" t="s">
        <v>82</v>
      </c>
      <c r="B30" s="5">
        <v>326333.61</v>
      </c>
      <c r="C30" s="5">
        <v>11500</v>
      </c>
      <c r="D30" s="5">
        <f t="shared" si="0"/>
        <v>337833.61</v>
      </c>
      <c r="E30" s="5">
        <v>40471</v>
      </c>
      <c r="F30" s="5">
        <v>40471</v>
      </c>
      <c r="G30" s="5">
        <f t="shared" si="1"/>
        <v>297362.61</v>
      </c>
      <c r="H30" s="9">
        <v>3700</v>
      </c>
    </row>
    <row r="31" spans="1:8" x14ac:dyDescent="0.2">
      <c r="A31" s="19" t="s">
        <v>83</v>
      </c>
      <c r="B31" s="5">
        <v>7649989.3200000003</v>
      </c>
      <c r="C31" s="5">
        <v>2316700</v>
      </c>
      <c r="D31" s="5">
        <f t="shared" si="0"/>
        <v>9966689.3200000003</v>
      </c>
      <c r="E31" s="5">
        <v>5368363.25</v>
      </c>
      <c r="F31" s="5">
        <v>5004819.25</v>
      </c>
      <c r="G31" s="5">
        <f t="shared" si="1"/>
        <v>4598326.07</v>
      </c>
      <c r="H31" s="9">
        <v>3800</v>
      </c>
    </row>
    <row r="32" spans="1:8" x14ac:dyDescent="0.2">
      <c r="A32" s="19" t="s">
        <v>18</v>
      </c>
      <c r="B32" s="5">
        <v>11791530.550000001</v>
      </c>
      <c r="C32" s="5">
        <v>-859283.05</v>
      </c>
      <c r="D32" s="5">
        <f t="shared" si="0"/>
        <v>10932247.5</v>
      </c>
      <c r="E32" s="5">
        <v>6688062.0300000003</v>
      </c>
      <c r="F32" s="5">
        <v>6610723.71</v>
      </c>
      <c r="G32" s="5">
        <f t="shared" si="1"/>
        <v>4244185.47</v>
      </c>
      <c r="H32" s="9">
        <v>3900</v>
      </c>
    </row>
    <row r="33" spans="1:8" x14ac:dyDescent="0.2">
      <c r="A33" s="17" t="s">
        <v>124</v>
      </c>
      <c r="B33" s="13">
        <f>SUM(B34:B42)</f>
        <v>20517913.759999998</v>
      </c>
      <c r="C33" s="13">
        <f>SUM(C34:C42)</f>
        <v>8298567.709999999</v>
      </c>
      <c r="D33" s="13">
        <f t="shared" si="0"/>
        <v>28816481.469999999</v>
      </c>
      <c r="E33" s="13">
        <f>SUM(E34:E42)</f>
        <v>13520327</v>
      </c>
      <c r="F33" s="13">
        <f>SUM(F34:F42)</f>
        <v>13500527</v>
      </c>
      <c r="G33" s="13">
        <f t="shared" si="1"/>
        <v>15296154.469999999</v>
      </c>
      <c r="H33" s="18">
        <v>0</v>
      </c>
    </row>
    <row r="34" spans="1:8" x14ac:dyDescent="0.2">
      <c r="A34" s="19" t="s">
        <v>84</v>
      </c>
      <c r="B34" s="5">
        <v>11467820</v>
      </c>
      <c r="C34" s="5">
        <v>0</v>
      </c>
      <c r="D34" s="5">
        <f t="shared" si="0"/>
        <v>11467820</v>
      </c>
      <c r="E34" s="5">
        <v>5258910</v>
      </c>
      <c r="F34" s="5">
        <v>5258910</v>
      </c>
      <c r="G34" s="5">
        <f t="shared" si="1"/>
        <v>6208910</v>
      </c>
      <c r="H34" s="9">
        <v>4100</v>
      </c>
    </row>
    <row r="35" spans="1:8" x14ac:dyDescent="0.2">
      <c r="A35" s="19" t="s">
        <v>85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19" t="s">
        <v>86</v>
      </c>
      <c r="B36" s="5">
        <v>694412</v>
      </c>
      <c r="C36" s="5">
        <v>0</v>
      </c>
      <c r="D36" s="5">
        <f t="shared" si="0"/>
        <v>694412</v>
      </c>
      <c r="E36" s="5">
        <v>0</v>
      </c>
      <c r="F36" s="5">
        <v>0</v>
      </c>
      <c r="G36" s="5">
        <f t="shared" si="1"/>
        <v>694412</v>
      </c>
      <c r="H36" s="9">
        <v>4300</v>
      </c>
    </row>
    <row r="37" spans="1:8" x14ac:dyDescent="0.2">
      <c r="A37" s="19" t="s">
        <v>87</v>
      </c>
      <c r="B37" s="5">
        <v>5615000</v>
      </c>
      <c r="C37" s="5">
        <v>8479932.7899999991</v>
      </c>
      <c r="D37" s="5">
        <f t="shared" si="0"/>
        <v>14094932.789999999</v>
      </c>
      <c r="E37" s="5">
        <v>6960156.8399999999</v>
      </c>
      <c r="F37" s="5">
        <v>6940356.8399999999</v>
      </c>
      <c r="G37" s="5">
        <f t="shared" si="1"/>
        <v>7134775.9499999993</v>
      </c>
      <c r="H37" s="9">
        <v>4400</v>
      </c>
    </row>
    <row r="38" spans="1:8" x14ac:dyDescent="0.2">
      <c r="A38" s="19" t="s">
        <v>39</v>
      </c>
      <c r="B38" s="5">
        <v>2740681.76</v>
      </c>
      <c r="C38" s="5">
        <v>-181365.08</v>
      </c>
      <c r="D38" s="5">
        <f t="shared" si="0"/>
        <v>2559316.6799999997</v>
      </c>
      <c r="E38" s="5">
        <v>1301260.1599999999</v>
      </c>
      <c r="F38" s="5">
        <v>1301260.1599999999</v>
      </c>
      <c r="G38" s="5">
        <f t="shared" si="1"/>
        <v>1258056.5199999998</v>
      </c>
      <c r="H38" s="9">
        <v>4500</v>
      </c>
    </row>
    <row r="39" spans="1:8" x14ac:dyDescent="0.2">
      <c r="A39" s="19" t="s">
        <v>88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89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90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125</v>
      </c>
      <c r="B43" s="13">
        <f>SUM(B44:B52)</f>
        <v>1702900.1400000001</v>
      </c>
      <c r="C43" s="13">
        <f>SUM(C44:C52)</f>
        <v>131454.26</v>
      </c>
      <c r="D43" s="13">
        <f t="shared" si="0"/>
        <v>1834354.4000000001</v>
      </c>
      <c r="E43" s="13">
        <f>SUM(E44:E52)</f>
        <v>34535</v>
      </c>
      <c r="F43" s="13">
        <f>SUM(F44:F52)</f>
        <v>34535</v>
      </c>
      <c r="G43" s="13">
        <f t="shared" si="1"/>
        <v>1799819.4000000001</v>
      </c>
      <c r="H43" s="18">
        <v>0</v>
      </c>
    </row>
    <row r="44" spans="1:8" x14ac:dyDescent="0.2">
      <c r="A44" s="4" t="s">
        <v>91</v>
      </c>
      <c r="B44" s="5">
        <v>394500</v>
      </c>
      <c r="C44" s="5">
        <v>-129725.6</v>
      </c>
      <c r="D44" s="5">
        <f t="shared" si="0"/>
        <v>264774.40000000002</v>
      </c>
      <c r="E44" s="5">
        <v>0</v>
      </c>
      <c r="F44" s="5">
        <v>0</v>
      </c>
      <c r="G44" s="5">
        <f t="shared" si="1"/>
        <v>264774.40000000002</v>
      </c>
      <c r="H44" s="9">
        <v>5100</v>
      </c>
    </row>
    <row r="45" spans="1:8" x14ac:dyDescent="0.2">
      <c r="A45" s="19" t="s">
        <v>92</v>
      </c>
      <c r="B45" s="5">
        <v>573900</v>
      </c>
      <c r="C45" s="5">
        <v>0</v>
      </c>
      <c r="D45" s="5">
        <f t="shared" si="0"/>
        <v>573900</v>
      </c>
      <c r="E45" s="5">
        <v>0</v>
      </c>
      <c r="F45" s="5">
        <v>0</v>
      </c>
      <c r="G45" s="5">
        <f t="shared" si="1"/>
        <v>573900</v>
      </c>
      <c r="H45" s="9">
        <v>5200</v>
      </c>
    </row>
    <row r="46" spans="1:8" x14ac:dyDescent="0.2">
      <c r="A46" s="19" t="s">
        <v>93</v>
      </c>
      <c r="B46" s="5">
        <v>60000</v>
      </c>
      <c r="C46" s="5">
        <v>0</v>
      </c>
      <c r="D46" s="5">
        <f t="shared" si="0"/>
        <v>60000</v>
      </c>
      <c r="E46" s="5">
        <v>0</v>
      </c>
      <c r="F46" s="5">
        <v>0</v>
      </c>
      <c r="G46" s="5">
        <f t="shared" si="1"/>
        <v>60000</v>
      </c>
      <c r="H46" s="9">
        <v>5300</v>
      </c>
    </row>
    <row r="47" spans="1:8" x14ac:dyDescent="0.2">
      <c r="A47" s="19" t="s">
        <v>94</v>
      </c>
      <c r="B47" s="5">
        <v>144500</v>
      </c>
      <c r="C47" s="5">
        <v>-74500</v>
      </c>
      <c r="D47" s="5">
        <f t="shared" si="0"/>
        <v>70000</v>
      </c>
      <c r="E47" s="5">
        <v>0</v>
      </c>
      <c r="F47" s="5">
        <v>0</v>
      </c>
      <c r="G47" s="5">
        <f t="shared" si="1"/>
        <v>70000</v>
      </c>
      <c r="H47" s="9">
        <v>5400</v>
      </c>
    </row>
    <row r="48" spans="1:8" x14ac:dyDescent="0.2">
      <c r="A48" s="19" t="s">
        <v>95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96</v>
      </c>
      <c r="B49" s="5">
        <v>530000.14</v>
      </c>
      <c r="C49" s="5">
        <v>35679.86</v>
      </c>
      <c r="D49" s="5">
        <f t="shared" si="0"/>
        <v>565680</v>
      </c>
      <c r="E49" s="5">
        <v>34535</v>
      </c>
      <c r="F49" s="5">
        <v>34535</v>
      </c>
      <c r="G49" s="5">
        <f t="shared" si="1"/>
        <v>531145</v>
      </c>
      <c r="H49" s="9">
        <v>5600</v>
      </c>
    </row>
    <row r="50" spans="1:8" x14ac:dyDescent="0.2">
      <c r="A50" s="19" t="s">
        <v>97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98</v>
      </c>
      <c r="B51" s="5">
        <v>0</v>
      </c>
      <c r="C51" s="5">
        <v>300000</v>
      </c>
      <c r="D51" s="5">
        <f t="shared" si="0"/>
        <v>300000</v>
      </c>
      <c r="E51" s="5">
        <v>0</v>
      </c>
      <c r="F51" s="5">
        <v>0</v>
      </c>
      <c r="G51" s="5">
        <f t="shared" si="1"/>
        <v>300000</v>
      </c>
      <c r="H51" s="9">
        <v>5800</v>
      </c>
    </row>
    <row r="52" spans="1:8" x14ac:dyDescent="0.2">
      <c r="A52" s="19" t="s">
        <v>99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60</v>
      </c>
      <c r="B53" s="13">
        <f>SUM(B54:B56)</f>
        <v>34359413.159999996</v>
      </c>
      <c r="C53" s="13">
        <f>SUM(C54:C56)</f>
        <v>88154133.450000003</v>
      </c>
      <c r="D53" s="13">
        <f t="shared" si="0"/>
        <v>122513546.61</v>
      </c>
      <c r="E53" s="13">
        <f>SUM(E54:E56)</f>
        <v>65704286.210000001</v>
      </c>
      <c r="F53" s="13">
        <f>SUM(F54:F56)</f>
        <v>63143627.200000003</v>
      </c>
      <c r="G53" s="13">
        <f t="shared" si="1"/>
        <v>56809260.399999999</v>
      </c>
      <c r="H53" s="18">
        <v>0</v>
      </c>
    </row>
    <row r="54" spans="1:8" x14ac:dyDescent="0.2">
      <c r="A54" s="19" t="s">
        <v>100</v>
      </c>
      <c r="B54" s="5">
        <v>34359413.159999996</v>
      </c>
      <c r="C54" s="5">
        <v>88154133.450000003</v>
      </c>
      <c r="D54" s="5">
        <f t="shared" si="0"/>
        <v>122513546.61</v>
      </c>
      <c r="E54" s="5">
        <v>65704286.210000001</v>
      </c>
      <c r="F54" s="5">
        <v>63143627.200000003</v>
      </c>
      <c r="G54" s="5">
        <f t="shared" si="1"/>
        <v>56809260.399999999</v>
      </c>
      <c r="H54" s="9">
        <v>6100</v>
      </c>
    </row>
    <row r="55" spans="1:8" x14ac:dyDescent="0.2">
      <c r="A55" s="19" t="s">
        <v>101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19" t="s">
        <v>102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126</v>
      </c>
      <c r="B57" s="13">
        <f>SUM(B58:B64)</f>
        <v>65474172.659999996</v>
      </c>
      <c r="C57" s="13">
        <f>SUM(C58:C64)</f>
        <v>-32287325.559999999</v>
      </c>
      <c r="D57" s="13">
        <f t="shared" si="0"/>
        <v>33186847.099999998</v>
      </c>
      <c r="E57" s="13">
        <f>SUM(E58:E64)</f>
        <v>0</v>
      </c>
      <c r="F57" s="13">
        <f>SUM(F58:F64)</f>
        <v>0</v>
      </c>
      <c r="G57" s="13">
        <f t="shared" si="1"/>
        <v>33186847.099999998</v>
      </c>
      <c r="H57" s="18">
        <v>0</v>
      </c>
    </row>
    <row r="58" spans="1:8" x14ac:dyDescent="0.2">
      <c r="A58" s="19" t="s">
        <v>103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104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105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106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107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108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109</v>
      </c>
      <c r="B64" s="5">
        <v>65474172.659999996</v>
      </c>
      <c r="C64" s="5">
        <v>-32287325.559999999</v>
      </c>
      <c r="D64" s="5">
        <f t="shared" si="0"/>
        <v>33186847.099999998</v>
      </c>
      <c r="E64" s="5">
        <v>0</v>
      </c>
      <c r="F64" s="5">
        <v>0</v>
      </c>
      <c r="G64" s="5">
        <f t="shared" si="1"/>
        <v>33186847.099999998</v>
      </c>
      <c r="H64" s="9">
        <v>7900</v>
      </c>
    </row>
    <row r="65" spans="1:8" x14ac:dyDescent="0.2">
      <c r="A65" s="17" t="s">
        <v>127</v>
      </c>
      <c r="B65" s="13">
        <f>SUM(B66:B68)</f>
        <v>400000</v>
      </c>
      <c r="C65" s="13">
        <f>SUM(C66:C68)</f>
        <v>50000</v>
      </c>
      <c r="D65" s="13">
        <f t="shared" si="0"/>
        <v>450000</v>
      </c>
      <c r="E65" s="13">
        <f>SUM(E66:E68)</f>
        <v>450000</v>
      </c>
      <c r="F65" s="13">
        <f>SUM(F66:F68)</f>
        <v>450000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400000</v>
      </c>
      <c r="C68" s="5">
        <v>50000</v>
      </c>
      <c r="D68" s="5">
        <f t="shared" si="0"/>
        <v>450000</v>
      </c>
      <c r="E68" s="5">
        <v>450000</v>
      </c>
      <c r="F68" s="5">
        <v>450000</v>
      </c>
      <c r="G68" s="5">
        <f t="shared" si="1"/>
        <v>0</v>
      </c>
      <c r="H68" s="9">
        <v>8500</v>
      </c>
    </row>
    <row r="69" spans="1:8" x14ac:dyDescent="0.2">
      <c r="A69" s="17" t="s">
        <v>61</v>
      </c>
      <c r="B69" s="13">
        <f>SUM(B70:B76)</f>
        <v>10804091.359999999</v>
      </c>
      <c r="C69" s="13">
        <f>SUM(C70:C76)</f>
        <v>880000</v>
      </c>
      <c r="D69" s="13">
        <f t="shared" si="0"/>
        <v>11684091.359999999</v>
      </c>
      <c r="E69" s="13">
        <f>SUM(E70:E76)</f>
        <v>10401370.57</v>
      </c>
      <c r="F69" s="13">
        <f>SUM(F70:F76)</f>
        <v>10401370.57</v>
      </c>
      <c r="G69" s="13">
        <f t="shared" si="1"/>
        <v>1282720.7899999991</v>
      </c>
      <c r="H69" s="18">
        <v>0</v>
      </c>
    </row>
    <row r="70" spans="1:8" x14ac:dyDescent="0.2">
      <c r="A70" s="19" t="s">
        <v>110</v>
      </c>
      <c r="B70" s="5">
        <v>10604091.359999999</v>
      </c>
      <c r="C70" s="5">
        <v>0</v>
      </c>
      <c r="D70" s="5">
        <f t="shared" ref="D70:D76" si="2">B70+C70</f>
        <v>10604091.359999999</v>
      </c>
      <c r="E70" s="5">
        <v>9802045.6799999997</v>
      </c>
      <c r="F70" s="5">
        <v>9802045.6799999997</v>
      </c>
      <c r="G70" s="5">
        <f t="shared" ref="G70:G76" si="3">D70-E70</f>
        <v>802045.6799999997</v>
      </c>
      <c r="H70" s="9">
        <v>9100</v>
      </c>
    </row>
    <row r="71" spans="1:8" x14ac:dyDescent="0.2">
      <c r="A71" s="19" t="s">
        <v>111</v>
      </c>
      <c r="B71" s="5">
        <v>200000</v>
      </c>
      <c r="C71" s="5">
        <v>880000</v>
      </c>
      <c r="D71" s="5">
        <f t="shared" si="2"/>
        <v>1080000</v>
      </c>
      <c r="E71" s="5">
        <v>599324.89</v>
      </c>
      <c r="F71" s="5">
        <v>599324.89</v>
      </c>
      <c r="G71" s="5">
        <f t="shared" si="3"/>
        <v>480675.11</v>
      </c>
      <c r="H71" s="9">
        <v>9200</v>
      </c>
    </row>
    <row r="72" spans="1:8" x14ac:dyDescent="0.2">
      <c r="A72" s="19" t="s">
        <v>112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113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114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115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116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50</v>
      </c>
      <c r="B77" s="15">
        <f t="shared" ref="B77:G77" si="4">SUM(B5+B13+B23+B33+B43+B53+B57+B65+B69)</f>
        <v>347773102.44999993</v>
      </c>
      <c r="C77" s="15">
        <f t="shared" si="4"/>
        <v>81706014</v>
      </c>
      <c r="D77" s="15">
        <f t="shared" si="4"/>
        <v>429479116.45000005</v>
      </c>
      <c r="E77" s="15">
        <f t="shared" si="4"/>
        <v>189712930.77000001</v>
      </c>
      <c r="F77" s="15">
        <f t="shared" si="4"/>
        <v>184503449.76999998</v>
      </c>
      <c r="G77" s="15">
        <f t="shared" si="4"/>
        <v>239766185.67999998</v>
      </c>
    </row>
    <row r="79" spans="1:8" x14ac:dyDescent="0.2">
      <c r="A79" s="1" t="s">
        <v>120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zoomScaleNormal="100" workbookViewId="0">
      <selection sqref="A1:G1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45" t="s">
        <v>130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7" ht="24.9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297966016.02999997</v>
      </c>
      <c r="C6" s="5">
        <v>-6448208.6299999999</v>
      </c>
      <c r="D6" s="5">
        <f>B6+C6</f>
        <v>291517807.39999998</v>
      </c>
      <c r="E6" s="5">
        <v>112420803.72</v>
      </c>
      <c r="F6" s="5">
        <v>109771981.73</v>
      </c>
      <c r="G6" s="5">
        <f>D6-E6</f>
        <v>179097003.67999998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36462313.299999997</v>
      </c>
      <c r="C8" s="5">
        <v>88335587.709999993</v>
      </c>
      <c r="D8" s="5">
        <f>B8+C8</f>
        <v>124797901.00999999</v>
      </c>
      <c r="E8" s="5">
        <v>66188821.210000001</v>
      </c>
      <c r="F8" s="5">
        <v>63628162.200000003</v>
      </c>
      <c r="G8" s="5">
        <f>D8-E8</f>
        <v>58609079.79999999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10604091.359999999</v>
      </c>
      <c r="C10" s="5">
        <v>0</v>
      </c>
      <c r="D10" s="5">
        <f>B10+C10</f>
        <v>10604091.359999999</v>
      </c>
      <c r="E10" s="5">
        <v>9802045.6799999997</v>
      </c>
      <c r="F10" s="5">
        <v>9802045.6799999997</v>
      </c>
      <c r="G10" s="5">
        <f>D10-E10</f>
        <v>802045.6799999997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2740681.76</v>
      </c>
      <c r="C12" s="5">
        <v>-181365.08</v>
      </c>
      <c r="D12" s="5">
        <f>B12+C12</f>
        <v>2559316.6799999997</v>
      </c>
      <c r="E12" s="5">
        <v>1301260.1599999999</v>
      </c>
      <c r="F12" s="5">
        <v>1301260.1599999999</v>
      </c>
      <c r="G12" s="5">
        <f>D12-E12</f>
        <v>1258056.5199999998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50</v>
      </c>
      <c r="B16" s="15">
        <f t="shared" ref="B16:G16" si="0">SUM(B6+B8+B10+B12+B14)</f>
        <v>347773102.44999999</v>
      </c>
      <c r="C16" s="15">
        <f t="shared" si="0"/>
        <v>81706014</v>
      </c>
      <c r="D16" s="15">
        <f t="shared" si="0"/>
        <v>429479116.44999999</v>
      </c>
      <c r="E16" s="15">
        <f t="shared" si="0"/>
        <v>189712930.77000001</v>
      </c>
      <c r="F16" s="15">
        <f t="shared" si="0"/>
        <v>184503449.77000001</v>
      </c>
      <c r="G16" s="15">
        <f t="shared" si="0"/>
        <v>239766185.67999998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7"/>
  <sheetViews>
    <sheetView showGridLines="0" tabSelected="1" workbookViewId="0">
      <selection activeCell="A57" sqref="A57:J57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46" t="s">
        <v>182</v>
      </c>
      <c r="B1" s="47"/>
      <c r="C1" s="47"/>
      <c r="D1" s="47"/>
      <c r="E1" s="47"/>
      <c r="F1" s="47"/>
      <c r="G1" s="48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57</v>
      </c>
      <c r="E3" s="29"/>
      <c r="F3" s="30"/>
      <c r="G3" s="43" t="s">
        <v>56</v>
      </c>
    </row>
    <row r="4" spans="1:7" ht="24.9" customHeight="1" x14ac:dyDescent="0.2">
      <c r="A4" s="27" t="s">
        <v>51</v>
      </c>
      <c r="B4" s="2" t="s">
        <v>52</v>
      </c>
      <c r="C4" s="2" t="s">
        <v>117</v>
      </c>
      <c r="D4" s="2" t="s">
        <v>53</v>
      </c>
      <c r="E4" s="2" t="s">
        <v>54</v>
      </c>
      <c r="F4" s="2" t="s">
        <v>55</v>
      </c>
      <c r="G4" s="44"/>
    </row>
    <row r="5" spans="1:7" x14ac:dyDescent="0.2">
      <c r="A5" s="32"/>
      <c r="B5" s="3">
        <v>1</v>
      </c>
      <c r="C5" s="3">
        <v>2</v>
      </c>
      <c r="D5" s="3" t="s">
        <v>118</v>
      </c>
      <c r="E5" s="3">
        <v>4</v>
      </c>
      <c r="F5" s="3">
        <v>5</v>
      </c>
      <c r="G5" s="3" t="s">
        <v>119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131</v>
      </c>
      <c r="B7" s="5">
        <v>647792.75</v>
      </c>
      <c r="C7" s="5">
        <v>9391.6</v>
      </c>
      <c r="D7" s="5">
        <f>B7+C7</f>
        <v>657184.35</v>
      </c>
      <c r="E7" s="5">
        <v>326946.53000000003</v>
      </c>
      <c r="F7" s="5">
        <v>326946.53000000003</v>
      </c>
      <c r="G7" s="5">
        <f>D7-E7</f>
        <v>330237.81999999995</v>
      </c>
    </row>
    <row r="8" spans="1:7" x14ac:dyDescent="0.2">
      <c r="A8" s="22" t="s">
        <v>132</v>
      </c>
      <c r="B8" s="5">
        <v>6450763.9400000004</v>
      </c>
      <c r="C8" s="5">
        <v>445739.16</v>
      </c>
      <c r="D8" s="5">
        <f t="shared" ref="D8:D13" si="0">B8+C8</f>
        <v>6896503.1000000006</v>
      </c>
      <c r="E8" s="5">
        <v>2914213.39</v>
      </c>
      <c r="F8" s="5">
        <v>2914213.39</v>
      </c>
      <c r="G8" s="5">
        <f t="shared" ref="G8:G13" si="1">D8-E8</f>
        <v>3982289.7100000004</v>
      </c>
    </row>
    <row r="9" spans="1:7" x14ac:dyDescent="0.2">
      <c r="A9" s="22" t="s">
        <v>133</v>
      </c>
      <c r="B9" s="5">
        <v>1049409.71</v>
      </c>
      <c r="C9" s="5">
        <v>88121.07</v>
      </c>
      <c r="D9" s="5">
        <f t="shared" si="0"/>
        <v>1137530.78</v>
      </c>
      <c r="E9" s="5">
        <v>527373.69999999995</v>
      </c>
      <c r="F9" s="5">
        <v>527373.69999999995</v>
      </c>
      <c r="G9" s="5">
        <f t="shared" si="1"/>
        <v>610157.08000000007</v>
      </c>
    </row>
    <row r="10" spans="1:7" x14ac:dyDescent="0.2">
      <c r="A10" s="22" t="s">
        <v>134</v>
      </c>
      <c r="B10" s="5">
        <v>38081797.880000003</v>
      </c>
      <c r="C10" s="5">
        <v>5754158.3200000003</v>
      </c>
      <c r="D10" s="5">
        <f t="shared" si="0"/>
        <v>43835956.200000003</v>
      </c>
      <c r="E10" s="5">
        <v>21923594.850000001</v>
      </c>
      <c r="F10" s="5">
        <v>21288899.300000001</v>
      </c>
      <c r="G10" s="5">
        <f t="shared" si="1"/>
        <v>21912361.350000001</v>
      </c>
    </row>
    <row r="11" spans="1:7" x14ac:dyDescent="0.2">
      <c r="A11" s="22" t="s">
        <v>135</v>
      </c>
      <c r="B11" s="5">
        <v>2007278.01</v>
      </c>
      <c r="C11" s="5">
        <v>454035.39</v>
      </c>
      <c r="D11" s="5">
        <f t="shared" si="0"/>
        <v>2461313.4</v>
      </c>
      <c r="E11" s="5">
        <v>1004184.22</v>
      </c>
      <c r="F11" s="5">
        <v>1004184.22</v>
      </c>
      <c r="G11" s="5">
        <f t="shared" si="1"/>
        <v>1457129.18</v>
      </c>
    </row>
    <row r="12" spans="1:7" x14ac:dyDescent="0.2">
      <c r="A12" s="22" t="s">
        <v>136</v>
      </c>
      <c r="B12" s="5">
        <v>261326.61</v>
      </c>
      <c r="C12" s="5">
        <v>23756.959999999999</v>
      </c>
      <c r="D12" s="5">
        <f t="shared" si="0"/>
        <v>285083.57</v>
      </c>
      <c r="E12" s="5">
        <v>131744.48000000001</v>
      </c>
      <c r="F12" s="5">
        <v>131744.48000000001</v>
      </c>
      <c r="G12" s="5">
        <f t="shared" si="1"/>
        <v>153339.09</v>
      </c>
    </row>
    <row r="13" spans="1:7" x14ac:dyDescent="0.2">
      <c r="A13" s="22" t="s">
        <v>137</v>
      </c>
      <c r="B13" s="5">
        <v>158043.96</v>
      </c>
      <c r="C13" s="5">
        <v>56080.11</v>
      </c>
      <c r="D13" s="5">
        <f t="shared" si="0"/>
        <v>214124.07</v>
      </c>
      <c r="E13" s="5">
        <v>0</v>
      </c>
      <c r="F13" s="5">
        <v>0</v>
      </c>
      <c r="G13" s="5">
        <f t="shared" si="1"/>
        <v>214124.07</v>
      </c>
    </row>
    <row r="14" spans="1:7" x14ac:dyDescent="0.2">
      <c r="A14" s="22" t="s">
        <v>138</v>
      </c>
      <c r="B14" s="5">
        <v>2339799.33</v>
      </c>
      <c r="C14" s="5">
        <v>-155198.12</v>
      </c>
      <c r="D14" s="5">
        <f t="shared" ref="D14" si="2">B14+C14</f>
        <v>2184601.21</v>
      </c>
      <c r="E14" s="5">
        <v>485333.02</v>
      </c>
      <c r="F14" s="5">
        <v>485333.03</v>
      </c>
      <c r="G14" s="5">
        <f t="shared" ref="G14" si="3">D14-E14</f>
        <v>1699268.19</v>
      </c>
    </row>
    <row r="15" spans="1:7" x14ac:dyDescent="0.2">
      <c r="A15" s="22" t="s">
        <v>139</v>
      </c>
      <c r="B15" s="5">
        <v>418408.89</v>
      </c>
      <c r="C15" s="5">
        <v>43299.62</v>
      </c>
      <c r="D15" s="5">
        <f t="shared" ref="D15" si="4">B15+C15</f>
        <v>461708.51</v>
      </c>
      <c r="E15" s="5">
        <v>196777.22</v>
      </c>
      <c r="F15" s="5">
        <v>196777.22</v>
      </c>
      <c r="G15" s="5">
        <f t="shared" ref="G15" si="5">D15-E15</f>
        <v>264931.29000000004</v>
      </c>
    </row>
    <row r="16" spans="1:7" x14ac:dyDescent="0.2">
      <c r="A16" s="22" t="s">
        <v>140</v>
      </c>
      <c r="B16" s="5">
        <v>1309423.18</v>
      </c>
      <c r="C16" s="5">
        <v>69889.86</v>
      </c>
      <c r="D16" s="5">
        <f t="shared" ref="D16" si="6">B16+C16</f>
        <v>1379313.04</v>
      </c>
      <c r="E16" s="5">
        <v>442334.28</v>
      </c>
      <c r="F16" s="5">
        <v>442334.28</v>
      </c>
      <c r="G16" s="5">
        <f t="shared" ref="G16" si="7">D16-E16</f>
        <v>936978.76</v>
      </c>
    </row>
    <row r="17" spans="1:7" x14ac:dyDescent="0.2">
      <c r="A17" s="22" t="s">
        <v>141</v>
      </c>
      <c r="B17" s="5">
        <v>1765478.36</v>
      </c>
      <c r="C17" s="5">
        <v>718917.03</v>
      </c>
      <c r="D17" s="5">
        <f t="shared" ref="D17" si="8">B17+C17</f>
        <v>2484395.39</v>
      </c>
      <c r="E17" s="5">
        <v>727370.51</v>
      </c>
      <c r="F17" s="5">
        <v>727264.27</v>
      </c>
      <c r="G17" s="5">
        <f t="shared" ref="G17" si="9">D17-E17</f>
        <v>1757024.8800000001</v>
      </c>
    </row>
    <row r="18" spans="1:7" x14ac:dyDescent="0.2">
      <c r="A18" s="22" t="s">
        <v>142</v>
      </c>
      <c r="B18" s="5">
        <v>1646726.65</v>
      </c>
      <c r="C18" s="5">
        <v>88765.57</v>
      </c>
      <c r="D18" s="5">
        <f t="shared" ref="D18" si="10">B18+C18</f>
        <v>1735492.22</v>
      </c>
      <c r="E18" s="5">
        <v>591108.98</v>
      </c>
      <c r="F18" s="5">
        <v>586609.16</v>
      </c>
      <c r="G18" s="5">
        <f t="shared" ref="G18" si="11">D18-E18</f>
        <v>1144383.24</v>
      </c>
    </row>
    <row r="19" spans="1:7" x14ac:dyDescent="0.2">
      <c r="A19" s="22" t="s">
        <v>143</v>
      </c>
      <c r="B19" s="5">
        <v>1026770.72</v>
      </c>
      <c r="C19" s="5">
        <v>219250.52</v>
      </c>
      <c r="D19" s="5">
        <f t="shared" ref="D19" si="12">B19+C19</f>
        <v>1246021.24</v>
      </c>
      <c r="E19" s="5">
        <v>560231.62</v>
      </c>
      <c r="F19" s="5">
        <v>560231.62</v>
      </c>
      <c r="G19" s="5">
        <f t="shared" ref="G19" si="13">D19-E19</f>
        <v>685789.62</v>
      </c>
    </row>
    <row r="20" spans="1:7" x14ac:dyDescent="0.2">
      <c r="A20" s="22" t="s">
        <v>144</v>
      </c>
      <c r="B20" s="5">
        <v>2092586.74</v>
      </c>
      <c r="C20" s="5">
        <v>47464.9</v>
      </c>
      <c r="D20" s="5">
        <f t="shared" ref="D20" si="14">B20+C20</f>
        <v>2140051.64</v>
      </c>
      <c r="E20" s="5">
        <v>884733.21</v>
      </c>
      <c r="F20" s="5">
        <v>884733.21</v>
      </c>
      <c r="G20" s="5">
        <f t="shared" ref="G20" si="15">D20-E20</f>
        <v>1255318.4300000002</v>
      </c>
    </row>
    <row r="21" spans="1:7" x14ac:dyDescent="0.2">
      <c r="A21" s="22" t="s">
        <v>145</v>
      </c>
      <c r="B21" s="5">
        <v>1419527.11</v>
      </c>
      <c r="C21" s="5">
        <v>135636.10999999999</v>
      </c>
      <c r="D21" s="5">
        <f t="shared" ref="D21" si="16">B21+C21</f>
        <v>1555163.2200000002</v>
      </c>
      <c r="E21" s="5">
        <v>537336.84</v>
      </c>
      <c r="F21" s="5">
        <v>537336.84</v>
      </c>
      <c r="G21" s="5">
        <f t="shared" ref="G21" si="17">D21-E21</f>
        <v>1017826.3800000002</v>
      </c>
    </row>
    <row r="22" spans="1:7" x14ac:dyDescent="0.2">
      <c r="A22" s="22" t="s">
        <v>146</v>
      </c>
      <c r="B22" s="5">
        <v>779964.71</v>
      </c>
      <c r="C22" s="5">
        <v>176578.27</v>
      </c>
      <c r="D22" s="5">
        <f t="shared" ref="D22" si="18">B22+C22</f>
        <v>956542.98</v>
      </c>
      <c r="E22" s="5">
        <v>265062.71999999997</v>
      </c>
      <c r="F22" s="5">
        <v>265062.71999999997</v>
      </c>
      <c r="G22" s="5">
        <f t="shared" ref="G22" si="19">D22-E22</f>
        <v>691480.26</v>
      </c>
    </row>
    <row r="23" spans="1:7" x14ac:dyDescent="0.2">
      <c r="A23" s="22" t="s">
        <v>147</v>
      </c>
      <c r="B23" s="5">
        <v>370717.49</v>
      </c>
      <c r="C23" s="5">
        <v>25758.720000000001</v>
      </c>
      <c r="D23" s="5">
        <f t="shared" ref="D23" si="20">B23+C23</f>
        <v>396476.20999999996</v>
      </c>
      <c r="E23" s="5">
        <v>142844.66</v>
      </c>
      <c r="F23" s="5">
        <v>142844.66</v>
      </c>
      <c r="G23" s="5">
        <f t="shared" ref="G23" si="21">D23-E23</f>
        <v>253631.54999999996</v>
      </c>
    </row>
    <row r="24" spans="1:7" x14ac:dyDescent="0.2">
      <c r="A24" s="22" t="s">
        <v>148</v>
      </c>
      <c r="B24" s="5">
        <v>2930566.01</v>
      </c>
      <c r="C24" s="5">
        <v>86603.11</v>
      </c>
      <c r="D24" s="5">
        <f t="shared" ref="D24" si="22">B24+C24</f>
        <v>3017169.1199999996</v>
      </c>
      <c r="E24" s="5">
        <v>1424246.1</v>
      </c>
      <c r="F24" s="5">
        <v>1418219.81</v>
      </c>
      <c r="G24" s="5">
        <f t="shared" ref="G24" si="23">D24-E24</f>
        <v>1592923.0199999996</v>
      </c>
    </row>
    <row r="25" spans="1:7" x14ac:dyDescent="0.2">
      <c r="A25" s="22" t="s">
        <v>149</v>
      </c>
      <c r="B25" s="5">
        <v>19583320.420000002</v>
      </c>
      <c r="C25" s="5">
        <v>591042.36</v>
      </c>
      <c r="D25" s="5">
        <f t="shared" ref="D25" si="24">B25+C25</f>
        <v>20174362.780000001</v>
      </c>
      <c r="E25" s="5">
        <v>14287633.16</v>
      </c>
      <c r="F25" s="5">
        <v>14287633.16</v>
      </c>
      <c r="G25" s="5">
        <f t="shared" ref="G25" si="25">D25-E25</f>
        <v>5886729.620000001</v>
      </c>
    </row>
    <row r="26" spans="1:7" x14ac:dyDescent="0.2">
      <c r="A26" s="22" t="s">
        <v>150</v>
      </c>
      <c r="B26" s="5">
        <v>580833.76</v>
      </c>
      <c r="C26" s="5">
        <v>128010.5</v>
      </c>
      <c r="D26" s="5">
        <f t="shared" ref="D26" si="26">B26+C26</f>
        <v>708844.26</v>
      </c>
      <c r="E26" s="5">
        <v>290398.59999999998</v>
      </c>
      <c r="F26" s="5">
        <v>290398.59999999998</v>
      </c>
      <c r="G26" s="5">
        <f t="shared" ref="G26" si="27">D26-E26</f>
        <v>418445.66000000003</v>
      </c>
    </row>
    <row r="27" spans="1:7" x14ac:dyDescent="0.2">
      <c r="A27" s="22" t="s">
        <v>151</v>
      </c>
      <c r="B27" s="5">
        <v>3147917.27</v>
      </c>
      <c r="C27" s="5">
        <v>702173.25</v>
      </c>
      <c r="D27" s="5">
        <f t="shared" ref="D27" si="28">B27+C27</f>
        <v>3850090.52</v>
      </c>
      <c r="E27" s="5">
        <v>1543627.28</v>
      </c>
      <c r="F27" s="5">
        <v>1543627.28</v>
      </c>
      <c r="G27" s="5">
        <f t="shared" ref="G27" si="29">D27-E27</f>
        <v>2306463.2400000002</v>
      </c>
    </row>
    <row r="28" spans="1:7" x14ac:dyDescent="0.2">
      <c r="A28" s="22" t="s">
        <v>152</v>
      </c>
      <c r="B28" s="5">
        <v>1054867.99</v>
      </c>
      <c r="C28" s="5">
        <v>396905.66</v>
      </c>
      <c r="D28" s="5">
        <f t="shared" ref="D28" si="30">B28+C28</f>
        <v>1451773.65</v>
      </c>
      <c r="E28" s="5">
        <v>643958.54</v>
      </c>
      <c r="F28" s="5">
        <v>643958.54</v>
      </c>
      <c r="G28" s="5">
        <f t="shared" ref="G28" si="31">D28-E28</f>
        <v>807815.10999999987</v>
      </c>
    </row>
    <row r="29" spans="1:7" x14ac:dyDescent="0.2">
      <c r="A29" s="22" t="s">
        <v>153</v>
      </c>
      <c r="B29" s="5">
        <v>1137016.4099999999</v>
      </c>
      <c r="C29" s="5">
        <v>138290.75</v>
      </c>
      <c r="D29" s="5">
        <f t="shared" ref="D29" si="32">B29+C29</f>
        <v>1275307.1599999999</v>
      </c>
      <c r="E29" s="5">
        <v>531859.68000000005</v>
      </c>
      <c r="F29" s="5">
        <v>531859.68000000005</v>
      </c>
      <c r="G29" s="5">
        <f t="shared" ref="G29" si="33">D29-E29</f>
        <v>743447.47999999986</v>
      </c>
    </row>
    <row r="30" spans="1:7" x14ac:dyDescent="0.2">
      <c r="A30" s="22" t="s">
        <v>154</v>
      </c>
      <c r="B30" s="5">
        <v>574013.67000000004</v>
      </c>
      <c r="C30" s="5">
        <v>52366.04</v>
      </c>
      <c r="D30" s="5">
        <f t="shared" ref="D30" si="34">B30+C30</f>
        <v>626379.71000000008</v>
      </c>
      <c r="E30" s="5">
        <v>211991.83</v>
      </c>
      <c r="F30" s="5">
        <v>211991.83</v>
      </c>
      <c r="G30" s="5">
        <f t="shared" ref="G30" si="35">D30-E30</f>
        <v>414387.88000000012</v>
      </c>
    </row>
    <row r="31" spans="1:7" x14ac:dyDescent="0.2">
      <c r="A31" s="22" t="s">
        <v>155</v>
      </c>
      <c r="B31" s="5">
        <v>113904326.95</v>
      </c>
      <c r="C31" s="5">
        <v>64236752.469999999</v>
      </c>
      <c r="D31" s="5">
        <f t="shared" ref="D31" si="36">B31+C31</f>
        <v>178141079.42000002</v>
      </c>
      <c r="E31" s="5">
        <v>76704886.560000002</v>
      </c>
      <c r="F31" s="5">
        <v>74144227.549999997</v>
      </c>
      <c r="G31" s="5">
        <f t="shared" ref="G31" si="37">D31-E31</f>
        <v>101436192.86000001</v>
      </c>
    </row>
    <row r="32" spans="1:7" x14ac:dyDescent="0.2">
      <c r="A32" s="22" t="s">
        <v>156</v>
      </c>
      <c r="B32" s="5">
        <v>1114748.33</v>
      </c>
      <c r="C32" s="5">
        <v>271430.17</v>
      </c>
      <c r="D32" s="5">
        <f t="shared" ref="D32" si="38">B32+C32</f>
        <v>1386178.5</v>
      </c>
      <c r="E32" s="5">
        <v>557505.06999999995</v>
      </c>
      <c r="F32" s="5">
        <v>557505.06999999995</v>
      </c>
      <c r="G32" s="5">
        <f t="shared" ref="G32" si="39">D32-E32</f>
        <v>828673.43</v>
      </c>
    </row>
    <row r="33" spans="1:7" x14ac:dyDescent="0.2">
      <c r="A33" s="22" t="s">
        <v>157</v>
      </c>
      <c r="B33" s="5">
        <v>747932.06</v>
      </c>
      <c r="C33" s="5">
        <v>65770.19</v>
      </c>
      <c r="D33" s="5">
        <f t="shared" ref="D33" si="40">B33+C33</f>
        <v>813702.25</v>
      </c>
      <c r="E33" s="5">
        <v>364817.21</v>
      </c>
      <c r="F33" s="5">
        <v>364817.21</v>
      </c>
      <c r="G33" s="5">
        <f t="shared" ref="G33" si="41">D33-E33</f>
        <v>448885.04</v>
      </c>
    </row>
    <row r="34" spans="1:7" x14ac:dyDescent="0.2">
      <c r="A34" s="22" t="s">
        <v>158</v>
      </c>
      <c r="B34" s="5">
        <v>30352120.670000002</v>
      </c>
      <c r="C34" s="5">
        <v>1435975.64</v>
      </c>
      <c r="D34" s="5">
        <f t="shared" ref="D34" si="42">B34+C34</f>
        <v>31788096.310000002</v>
      </c>
      <c r="E34" s="5">
        <v>13923957.199999999</v>
      </c>
      <c r="F34" s="5">
        <v>13923957.199999999</v>
      </c>
      <c r="G34" s="5">
        <f t="shared" ref="G34" si="43">D34-E34</f>
        <v>17864139.110000003</v>
      </c>
    </row>
    <row r="35" spans="1:7" x14ac:dyDescent="0.2">
      <c r="A35" s="22" t="s">
        <v>159</v>
      </c>
      <c r="B35" s="5">
        <v>2607873.35</v>
      </c>
      <c r="C35" s="5">
        <v>692062.4</v>
      </c>
      <c r="D35" s="5">
        <f t="shared" ref="D35" si="44">B35+C35</f>
        <v>3299935.75</v>
      </c>
      <c r="E35" s="5">
        <v>1238234.46</v>
      </c>
      <c r="F35" s="5">
        <v>1238234.46</v>
      </c>
      <c r="G35" s="5">
        <f t="shared" ref="G35" si="45">D35-E35</f>
        <v>2061701.29</v>
      </c>
    </row>
    <row r="36" spans="1:7" x14ac:dyDescent="0.2">
      <c r="A36" s="22" t="s">
        <v>160</v>
      </c>
      <c r="B36" s="5">
        <v>8501913.5999999996</v>
      </c>
      <c r="C36" s="5">
        <v>83791.210000000006</v>
      </c>
      <c r="D36" s="5">
        <f t="shared" ref="D36" si="46">B36+C36</f>
        <v>8585704.8100000005</v>
      </c>
      <c r="E36" s="5">
        <v>3392823.05</v>
      </c>
      <c r="F36" s="5">
        <v>3392823.05</v>
      </c>
      <c r="G36" s="5">
        <f t="shared" ref="G36" si="47">D36-E36</f>
        <v>5192881.7600000007</v>
      </c>
    </row>
    <row r="37" spans="1:7" x14ac:dyDescent="0.2">
      <c r="A37" s="22" t="s">
        <v>161</v>
      </c>
      <c r="B37" s="5">
        <v>4819644.92</v>
      </c>
      <c r="C37" s="5">
        <v>417018.83</v>
      </c>
      <c r="D37" s="5">
        <f t="shared" ref="D37" si="48">B37+C37</f>
        <v>5236663.75</v>
      </c>
      <c r="E37" s="5">
        <v>1978977.32</v>
      </c>
      <c r="F37" s="5">
        <v>1978977.32</v>
      </c>
      <c r="G37" s="5">
        <f t="shared" ref="G37" si="49">D37-E37</f>
        <v>3257686.4299999997</v>
      </c>
    </row>
    <row r="38" spans="1:7" x14ac:dyDescent="0.2">
      <c r="A38" s="22" t="s">
        <v>162</v>
      </c>
      <c r="B38" s="5">
        <v>11474795.9</v>
      </c>
      <c r="C38" s="5">
        <v>148398.19</v>
      </c>
      <c r="D38" s="5">
        <f t="shared" ref="D38" si="50">B38+C38</f>
        <v>11623194.09</v>
      </c>
      <c r="E38" s="5">
        <v>5117122.37</v>
      </c>
      <c r="F38" s="5">
        <v>5117122.3600000003</v>
      </c>
      <c r="G38" s="5">
        <f t="shared" ref="G38" si="51">D38-E38</f>
        <v>6506071.7199999997</v>
      </c>
    </row>
    <row r="39" spans="1:7" x14ac:dyDescent="0.2">
      <c r="A39" s="22" t="s">
        <v>163</v>
      </c>
      <c r="B39" s="5">
        <v>3561242.85</v>
      </c>
      <c r="C39" s="5">
        <v>525897.96</v>
      </c>
      <c r="D39" s="5">
        <f t="shared" ref="D39" si="52">B39+C39</f>
        <v>4087140.81</v>
      </c>
      <c r="E39" s="5">
        <v>1673895.48</v>
      </c>
      <c r="F39" s="5">
        <v>1649895.48</v>
      </c>
      <c r="G39" s="5">
        <f t="shared" ref="G39" si="53">D39-E39</f>
        <v>2413245.33</v>
      </c>
    </row>
    <row r="40" spans="1:7" x14ac:dyDescent="0.2">
      <c r="A40" s="22" t="s">
        <v>164</v>
      </c>
      <c r="B40" s="5">
        <v>908820.63</v>
      </c>
      <c r="C40" s="5">
        <v>125579.09</v>
      </c>
      <c r="D40" s="5">
        <f t="shared" ref="D40" si="54">B40+C40</f>
        <v>1034399.72</v>
      </c>
      <c r="E40" s="5">
        <v>426007.64</v>
      </c>
      <c r="F40" s="5">
        <v>426007.64</v>
      </c>
      <c r="G40" s="5">
        <f t="shared" ref="G40" si="55">D40-E40</f>
        <v>608392.07999999996</v>
      </c>
    </row>
    <row r="41" spans="1:7" x14ac:dyDescent="0.2">
      <c r="A41" s="22" t="s">
        <v>165</v>
      </c>
      <c r="B41" s="5">
        <v>28493947.690000001</v>
      </c>
      <c r="C41" s="5">
        <v>441186.98</v>
      </c>
      <c r="D41" s="5">
        <f t="shared" ref="D41" si="56">B41+C41</f>
        <v>28935134.670000002</v>
      </c>
      <c r="E41" s="5">
        <v>11130353.050000001</v>
      </c>
      <c r="F41" s="5">
        <v>9151171.9800000004</v>
      </c>
      <c r="G41" s="5">
        <f t="shared" ref="G41" si="57">D41-E41</f>
        <v>17804781.620000001</v>
      </c>
    </row>
    <row r="42" spans="1:7" x14ac:dyDescent="0.2">
      <c r="A42" s="22" t="s">
        <v>166</v>
      </c>
      <c r="B42" s="5">
        <v>621362.81000000006</v>
      </c>
      <c r="C42" s="5">
        <v>87036.18</v>
      </c>
      <c r="D42" s="5">
        <f t="shared" ref="D42" si="58">B42+C42</f>
        <v>708398.99</v>
      </c>
      <c r="E42" s="5">
        <v>317682.24</v>
      </c>
      <c r="F42" s="5">
        <v>317682.24</v>
      </c>
      <c r="G42" s="5">
        <f t="shared" ref="G42" si="59">D42-E42</f>
        <v>390716.75</v>
      </c>
    </row>
    <row r="43" spans="1:7" x14ac:dyDescent="0.2">
      <c r="A43" s="22" t="s">
        <v>167</v>
      </c>
      <c r="B43" s="5">
        <v>2824481.1</v>
      </c>
      <c r="C43" s="5">
        <v>266824.33</v>
      </c>
      <c r="D43" s="5">
        <f t="shared" ref="D43" si="60">B43+C43</f>
        <v>3091305.43</v>
      </c>
      <c r="E43" s="5">
        <v>1167844.82</v>
      </c>
      <c r="F43" s="5">
        <v>1167719.72</v>
      </c>
      <c r="G43" s="5">
        <f t="shared" ref="G43" si="61">D43-E43</f>
        <v>1923460.61</v>
      </c>
    </row>
    <row r="44" spans="1:7" x14ac:dyDescent="0.2">
      <c r="A44" s="22" t="s">
        <v>168</v>
      </c>
      <c r="B44" s="5">
        <v>479604.6</v>
      </c>
      <c r="C44" s="5">
        <v>109273.47</v>
      </c>
      <c r="D44" s="5">
        <f t="shared" ref="D44" si="62">B44+C44</f>
        <v>588878.06999999995</v>
      </c>
      <c r="E44" s="5">
        <v>153351.29999999999</v>
      </c>
      <c r="F44" s="5">
        <v>153351.29999999999</v>
      </c>
      <c r="G44" s="5">
        <f t="shared" ref="G44" si="63">D44-E44</f>
        <v>435526.76999999996</v>
      </c>
    </row>
    <row r="45" spans="1:7" x14ac:dyDescent="0.2">
      <c r="A45" s="22" t="s">
        <v>169</v>
      </c>
      <c r="B45" s="5">
        <v>20039093.079999998</v>
      </c>
      <c r="C45" s="5">
        <v>721983.99</v>
      </c>
      <c r="D45" s="5">
        <f t="shared" ref="D45" si="64">B45+C45</f>
        <v>20761077.069999997</v>
      </c>
      <c r="E45" s="5">
        <v>9259949.4399999995</v>
      </c>
      <c r="F45" s="5">
        <v>9259949.4299999997</v>
      </c>
      <c r="G45" s="5">
        <f t="shared" ref="G45" si="65">D45-E45</f>
        <v>11501127.629999997</v>
      </c>
    </row>
    <row r="46" spans="1:7" x14ac:dyDescent="0.2">
      <c r="A46" s="22" t="s">
        <v>170</v>
      </c>
      <c r="B46" s="5">
        <v>1962638.14</v>
      </c>
      <c r="C46" s="5">
        <v>147358.39000000001</v>
      </c>
      <c r="D46" s="5">
        <f t="shared" ref="D46" si="66">B46+C46</f>
        <v>2109996.5299999998</v>
      </c>
      <c r="E46" s="5">
        <v>988353.94</v>
      </c>
      <c r="F46" s="5">
        <v>988353.94</v>
      </c>
      <c r="G46" s="5">
        <f t="shared" ref="G46" si="67">D46-E46</f>
        <v>1121642.5899999999</v>
      </c>
    </row>
    <row r="47" spans="1:7" x14ac:dyDescent="0.2">
      <c r="A47" s="22" t="s">
        <v>171</v>
      </c>
      <c r="B47" s="5">
        <v>667908.1</v>
      </c>
      <c r="C47" s="5">
        <v>422621.22</v>
      </c>
      <c r="D47" s="5">
        <f t="shared" ref="D47" si="68">B47+C47</f>
        <v>1090529.3199999998</v>
      </c>
      <c r="E47" s="5">
        <v>296385.21999999997</v>
      </c>
      <c r="F47" s="5">
        <v>296385.21999999997</v>
      </c>
      <c r="G47" s="5">
        <f t="shared" ref="G47" si="69">D47-E47</f>
        <v>794144.09999999986</v>
      </c>
    </row>
    <row r="48" spans="1:7" x14ac:dyDescent="0.2">
      <c r="A48" s="22" t="s">
        <v>172</v>
      </c>
      <c r="B48" s="5">
        <v>2317146.2400000002</v>
      </c>
      <c r="C48" s="5">
        <v>133570.20000000001</v>
      </c>
      <c r="D48" s="5">
        <f t="shared" ref="D48" si="70">B48+C48</f>
        <v>2450716.4400000004</v>
      </c>
      <c r="E48" s="5">
        <v>643367.68999999994</v>
      </c>
      <c r="F48" s="5">
        <v>643367.68999999994</v>
      </c>
      <c r="G48" s="5">
        <f t="shared" ref="G48" si="71">D48-E48</f>
        <v>1807348.7500000005</v>
      </c>
    </row>
    <row r="49" spans="1:7" x14ac:dyDescent="0.2">
      <c r="A49" s="22" t="s">
        <v>173</v>
      </c>
      <c r="B49" s="5">
        <v>344037.6</v>
      </c>
      <c r="C49" s="5">
        <v>65321.74</v>
      </c>
      <c r="D49" s="5">
        <f t="shared" ref="D49" si="72">B49+C49</f>
        <v>409359.33999999997</v>
      </c>
      <c r="E49" s="5">
        <v>167483.68</v>
      </c>
      <c r="F49" s="5">
        <v>167483.68</v>
      </c>
      <c r="G49" s="5">
        <f t="shared" ref="G49" si="73">D49-E49</f>
        <v>241875.65999999997</v>
      </c>
    </row>
    <row r="50" spans="1:7" x14ac:dyDescent="0.2">
      <c r="A50" s="22" t="s">
        <v>174</v>
      </c>
      <c r="B50" s="5">
        <v>451914.01</v>
      </c>
      <c r="C50" s="5">
        <v>38230.82</v>
      </c>
      <c r="D50" s="5">
        <f t="shared" ref="D50" si="74">B50+C50</f>
        <v>490144.83</v>
      </c>
      <c r="E50" s="5">
        <v>214854.94</v>
      </c>
      <c r="F50" s="5">
        <v>214854.94</v>
      </c>
      <c r="G50" s="5">
        <f t="shared" ref="G50" si="75">D50-E50</f>
        <v>275289.89</v>
      </c>
    </row>
    <row r="51" spans="1:7" x14ac:dyDescent="0.2">
      <c r="A51" s="22" t="s">
        <v>175</v>
      </c>
      <c r="B51" s="5">
        <v>438214.05</v>
      </c>
      <c r="C51" s="5">
        <v>65680.639999999999</v>
      </c>
      <c r="D51" s="5">
        <f t="shared" ref="D51" si="76">B51+C51</f>
        <v>503894.69</v>
      </c>
      <c r="E51" s="5">
        <v>173189.81</v>
      </c>
      <c r="F51" s="5">
        <v>173189.81</v>
      </c>
      <c r="G51" s="5">
        <f t="shared" ref="G51" si="77">D51-E51</f>
        <v>330704.88</v>
      </c>
    </row>
    <row r="52" spans="1:7" x14ac:dyDescent="0.2">
      <c r="A52" s="22" t="s">
        <v>176</v>
      </c>
      <c r="B52" s="5">
        <v>2169270.2999999998</v>
      </c>
      <c r="C52" s="5">
        <v>-280516.84000000003</v>
      </c>
      <c r="D52" s="5">
        <f t="shared" ref="D52" si="78">B52+C52</f>
        <v>1888753.4599999997</v>
      </c>
      <c r="E52" s="5">
        <v>853695.92</v>
      </c>
      <c r="F52" s="5">
        <v>853695.93</v>
      </c>
      <c r="G52" s="5">
        <f t="shared" ref="G52" si="79">D52-E52</f>
        <v>1035057.5399999997</v>
      </c>
    </row>
    <row r="53" spans="1:7" x14ac:dyDescent="0.2">
      <c r="A53" s="22" t="s">
        <v>177</v>
      </c>
      <c r="B53" s="5">
        <v>1905786</v>
      </c>
      <c r="C53" s="5">
        <v>288730.45</v>
      </c>
      <c r="D53" s="5">
        <f t="shared" ref="D53" si="80">B53+C53</f>
        <v>2194516.4500000002</v>
      </c>
      <c r="E53" s="5">
        <v>797516.65</v>
      </c>
      <c r="F53" s="5">
        <v>797516.65</v>
      </c>
      <c r="G53" s="5">
        <f t="shared" ref="G53" si="81">D53-E53</f>
        <v>1396999.8000000003</v>
      </c>
    </row>
    <row r="54" spans="1:7" x14ac:dyDescent="0.2">
      <c r="A54" s="22" t="s">
        <v>178</v>
      </c>
      <c r="B54" s="5">
        <v>2439440.9500000002</v>
      </c>
      <c r="C54" s="5">
        <v>195005.51</v>
      </c>
      <c r="D54" s="5">
        <f t="shared" ref="D54" si="82">B54+C54</f>
        <v>2634446.46</v>
      </c>
      <c r="E54" s="5">
        <v>1030570.79</v>
      </c>
      <c r="F54" s="5">
        <v>1030382.87</v>
      </c>
      <c r="G54" s="5">
        <f t="shared" ref="G54" si="83">D54-E54</f>
        <v>1603875.67</v>
      </c>
    </row>
    <row r="55" spans="1:7" x14ac:dyDescent="0.2">
      <c r="A55" s="22" t="s">
        <v>179</v>
      </c>
      <c r="B55" s="5">
        <v>2002798.61</v>
      </c>
      <c r="C55" s="5">
        <v>287294.98</v>
      </c>
      <c r="D55" s="5">
        <f t="shared" ref="D55" si="84">B55+C55</f>
        <v>2290093.59</v>
      </c>
      <c r="E55" s="5">
        <v>953779.15</v>
      </c>
      <c r="F55" s="5">
        <v>953779.15</v>
      </c>
      <c r="G55" s="5">
        <f t="shared" ref="G55" si="85">D55-E55</f>
        <v>1336314.44</v>
      </c>
    </row>
    <row r="56" spans="1:7" x14ac:dyDescent="0.2">
      <c r="A56" s="22" t="s">
        <v>180</v>
      </c>
      <c r="B56" s="5">
        <v>319868.34000000003</v>
      </c>
      <c r="C56" s="5">
        <v>416699.03</v>
      </c>
      <c r="D56" s="5">
        <f t="shared" ref="D56" si="86">B56+C56</f>
        <v>736567.37000000011</v>
      </c>
      <c r="E56" s="5">
        <v>332510.34999999998</v>
      </c>
      <c r="F56" s="5">
        <v>332510.34999999998</v>
      </c>
      <c r="G56" s="5">
        <f t="shared" ref="G56" si="87">D56-E56</f>
        <v>404057.02000000014</v>
      </c>
    </row>
    <row r="57" spans="1:7" x14ac:dyDescent="0.2">
      <c r="A57" s="22" t="s">
        <v>181</v>
      </c>
      <c r="B57" s="5">
        <v>11467820</v>
      </c>
      <c r="C57" s="5">
        <v>0</v>
      </c>
      <c r="D57" s="5">
        <f t="shared" ref="D57" si="88">B57+C57</f>
        <v>11467820</v>
      </c>
      <c r="E57" s="5">
        <v>5258910</v>
      </c>
      <c r="F57" s="5">
        <v>5258910</v>
      </c>
      <c r="G57" s="5">
        <f t="shared" ref="G57" si="89">D57-E57</f>
        <v>6208910</v>
      </c>
    </row>
    <row r="58" spans="1:7" x14ac:dyDescent="0.2">
      <c r="A58" s="22"/>
      <c r="B58" s="5"/>
      <c r="C58" s="5"/>
      <c r="D58" s="5"/>
      <c r="E58" s="5"/>
      <c r="F58" s="5"/>
      <c r="G58" s="5"/>
    </row>
    <row r="59" spans="1:7" x14ac:dyDescent="0.2">
      <c r="A59" s="11" t="s">
        <v>50</v>
      </c>
      <c r="B59" s="16">
        <f t="shared" ref="B59:G59" si="90">SUM(B7:B58)</f>
        <v>347773102.45000005</v>
      </c>
      <c r="C59" s="16">
        <f t="shared" si="90"/>
        <v>81706014</v>
      </c>
      <c r="D59" s="16">
        <f t="shared" si="90"/>
        <v>429479116.44999987</v>
      </c>
      <c r="E59" s="16">
        <f t="shared" si="90"/>
        <v>189712930.77000001</v>
      </c>
      <c r="F59" s="16">
        <f t="shared" si="90"/>
        <v>184503449.77000001</v>
      </c>
      <c r="G59" s="16">
        <f t="shared" si="90"/>
        <v>239766185.68000004</v>
      </c>
    </row>
    <row r="62" spans="1:7" ht="45" customHeight="1" x14ac:dyDescent="0.2">
      <c r="A62" s="46" t="s">
        <v>183</v>
      </c>
      <c r="B62" s="47"/>
      <c r="C62" s="47"/>
      <c r="D62" s="47"/>
      <c r="E62" s="47"/>
      <c r="F62" s="47"/>
      <c r="G62" s="48"/>
    </row>
    <row r="63" spans="1:7" ht="15" customHeight="1" x14ac:dyDescent="0.2">
      <c r="A63" s="36"/>
      <c r="B63" s="35"/>
      <c r="C63" s="35"/>
      <c r="D63" s="35"/>
      <c r="E63" s="35"/>
      <c r="F63" s="35"/>
      <c r="G63" s="37"/>
    </row>
    <row r="64" spans="1:7" x14ac:dyDescent="0.2">
      <c r="A64" s="31"/>
      <c r="B64" s="28"/>
      <c r="C64" s="29"/>
      <c r="D64" s="40" t="s">
        <v>57</v>
      </c>
      <c r="E64" s="29"/>
      <c r="F64" s="30"/>
      <c r="G64" s="43" t="s">
        <v>56</v>
      </c>
    </row>
    <row r="65" spans="1:7" ht="20.399999999999999" x14ac:dyDescent="0.2">
      <c r="A65" s="27" t="s">
        <v>51</v>
      </c>
      <c r="B65" s="2" t="s">
        <v>52</v>
      </c>
      <c r="C65" s="2" t="s">
        <v>117</v>
      </c>
      <c r="D65" s="2" t="s">
        <v>53</v>
      </c>
      <c r="E65" s="2" t="s">
        <v>54</v>
      </c>
      <c r="F65" s="2" t="s">
        <v>55</v>
      </c>
      <c r="G65" s="44"/>
    </row>
    <row r="66" spans="1:7" x14ac:dyDescent="0.2">
      <c r="A66" s="32"/>
      <c r="B66" s="3">
        <v>1</v>
      </c>
      <c r="C66" s="3">
        <v>2</v>
      </c>
      <c r="D66" s="3" t="s">
        <v>118</v>
      </c>
      <c r="E66" s="3">
        <v>4</v>
      </c>
      <c r="F66" s="3">
        <v>5</v>
      </c>
      <c r="G66" s="3" t="s">
        <v>119</v>
      </c>
    </row>
    <row r="67" spans="1:7" x14ac:dyDescent="0.2">
      <c r="A67" s="33"/>
      <c r="B67" s="34"/>
      <c r="C67" s="34"/>
      <c r="D67" s="34"/>
      <c r="E67" s="34"/>
      <c r="F67" s="34"/>
      <c r="G67" s="34"/>
    </row>
    <row r="68" spans="1:7" x14ac:dyDescent="0.2">
      <c r="A68" s="23" t="s">
        <v>8</v>
      </c>
      <c r="B68" s="5">
        <v>0</v>
      </c>
      <c r="C68" s="5">
        <v>0</v>
      </c>
      <c r="D68" s="5">
        <f>B68+C68</f>
        <v>0</v>
      </c>
      <c r="E68" s="5">
        <v>0</v>
      </c>
      <c r="F68" s="5">
        <v>0</v>
      </c>
      <c r="G68" s="5">
        <f>D68-E68</f>
        <v>0</v>
      </c>
    </row>
    <row r="69" spans="1:7" x14ac:dyDescent="0.2">
      <c r="A69" s="23" t="s">
        <v>9</v>
      </c>
      <c r="B69" s="5">
        <v>0</v>
      </c>
      <c r="C69" s="5">
        <v>0</v>
      </c>
      <c r="D69" s="5">
        <f t="shared" ref="D69:D71" si="91">B69+C69</f>
        <v>0</v>
      </c>
      <c r="E69" s="5">
        <v>0</v>
      </c>
      <c r="F69" s="5">
        <v>0</v>
      </c>
      <c r="G69" s="5">
        <f t="shared" ref="G69:G71" si="92">D69-E69</f>
        <v>0</v>
      </c>
    </row>
    <row r="70" spans="1:7" x14ac:dyDescent="0.2">
      <c r="A70" s="23" t="s">
        <v>10</v>
      </c>
      <c r="B70" s="5">
        <v>0</v>
      </c>
      <c r="C70" s="5">
        <v>0</v>
      </c>
      <c r="D70" s="5">
        <f t="shared" si="91"/>
        <v>0</v>
      </c>
      <c r="E70" s="5">
        <v>0</v>
      </c>
      <c r="F70" s="5">
        <v>0</v>
      </c>
      <c r="G70" s="5">
        <f t="shared" si="92"/>
        <v>0</v>
      </c>
    </row>
    <row r="71" spans="1:7" x14ac:dyDescent="0.2">
      <c r="A71" s="23" t="s">
        <v>121</v>
      </c>
      <c r="B71" s="5">
        <v>0</v>
      </c>
      <c r="C71" s="5">
        <v>0</v>
      </c>
      <c r="D71" s="5">
        <f t="shared" si="91"/>
        <v>0</v>
      </c>
      <c r="E71" s="5">
        <v>0</v>
      </c>
      <c r="F71" s="5">
        <v>0</v>
      </c>
      <c r="G71" s="5">
        <f t="shared" si="92"/>
        <v>0</v>
      </c>
    </row>
    <row r="72" spans="1:7" x14ac:dyDescent="0.2">
      <c r="A72" s="23"/>
      <c r="B72" s="5"/>
      <c r="C72" s="5"/>
      <c r="D72" s="5"/>
      <c r="E72" s="5"/>
      <c r="F72" s="5"/>
      <c r="G72" s="5"/>
    </row>
    <row r="73" spans="1:7" x14ac:dyDescent="0.2">
      <c r="A73" s="11" t="s">
        <v>50</v>
      </c>
      <c r="B73" s="16">
        <f t="shared" ref="B73:G73" si="93">SUM(B68:B71)</f>
        <v>0</v>
      </c>
      <c r="C73" s="16">
        <f t="shared" si="93"/>
        <v>0</v>
      </c>
      <c r="D73" s="16">
        <f t="shared" si="93"/>
        <v>0</v>
      </c>
      <c r="E73" s="16">
        <f t="shared" si="93"/>
        <v>0</v>
      </c>
      <c r="F73" s="16">
        <f t="shared" si="93"/>
        <v>0</v>
      </c>
      <c r="G73" s="16">
        <f t="shared" si="93"/>
        <v>0</v>
      </c>
    </row>
    <row r="76" spans="1:7" ht="45" customHeight="1" x14ac:dyDescent="0.2">
      <c r="A76" s="45" t="s">
        <v>184</v>
      </c>
      <c r="B76" s="41"/>
      <c r="C76" s="41"/>
      <c r="D76" s="41"/>
      <c r="E76" s="41"/>
      <c r="F76" s="41"/>
      <c r="G76" s="42"/>
    </row>
    <row r="77" spans="1:7" x14ac:dyDescent="0.2">
      <c r="A77" s="31"/>
      <c r="B77" s="28"/>
      <c r="C77" s="29"/>
      <c r="D77" s="40" t="s">
        <v>57</v>
      </c>
      <c r="E77" s="29"/>
      <c r="F77" s="30"/>
      <c r="G77" s="43" t="s">
        <v>56</v>
      </c>
    </row>
    <row r="78" spans="1:7" ht="20.399999999999999" x14ac:dyDescent="0.2">
      <c r="A78" s="27" t="s">
        <v>51</v>
      </c>
      <c r="B78" s="2" t="s">
        <v>52</v>
      </c>
      <c r="C78" s="2" t="s">
        <v>117</v>
      </c>
      <c r="D78" s="2" t="s">
        <v>53</v>
      </c>
      <c r="E78" s="2" t="s">
        <v>54</v>
      </c>
      <c r="F78" s="2" t="s">
        <v>55</v>
      </c>
      <c r="G78" s="44"/>
    </row>
    <row r="79" spans="1:7" x14ac:dyDescent="0.2">
      <c r="A79" s="32"/>
      <c r="B79" s="3">
        <v>1</v>
      </c>
      <c r="C79" s="3">
        <v>2</v>
      </c>
      <c r="D79" s="3" t="s">
        <v>118</v>
      </c>
      <c r="E79" s="3">
        <v>4</v>
      </c>
      <c r="F79" s="3">
        <v>5</v>
      </c>
      <c r="G79" s="3" t="s">
        <v>119</v>
      </c>
    </row>
    <row r="80" spans="1:7" x14ac:dyDescent="0.2">
      <c r="A80" s="33"/>
      <c r="B80" s="34"/>
      <c r="C80" s="34"/>
      <c r="D80" s="34"/>
      <c r="E80" s="34"/>
      <c r="F80" s="34"/>
      <c r="G80" s="34"/>
    </row>
    <row r="81" spans="1:7" x14ac:dyDescent="0.2">
      <c r="A81" s="24" t="s">
        <v>12</v>
      </c>
      <c r="B81" s="5">
        <v>11467820</v>
      </c>
      <c r="C81" s="5">
        <v>0</v>
      </c>
      <c r="D81" s="5">
        <f t="shared" ref="D81:D93" si="94">B81+C81</f>
        <v>11467820</v>
      </c>
      <c r="E81" s="5">
        <v>5258910</v>
      </c>
      <c r="F81" s="5">
        <v>5258910</v>
      </c>
      <c r="G81" s="5">
        <f t="shared" ref="G81:G93" si="95">D81-E81</f>
        <v>6208910</v>
      </c>
    </row>
    <row r="82" spans="1:7" x14ac:dyDescent="0.2">
      <c r="A82" s="24"/>
      <c r="B82" s="5"/>
      <c r="C82" s="5"/>
      <c r="D82" s="5"/>
      <c r="E82" s="5"/>
      <c r="F82" s="5"/>
      <c r="G82" s="5"/>
    </row>
    <row r="83" spans="1:7" x14ac:dyDescent="0.2">
      <c r="A83" s="24" t="s">
        <v>11</v>
      </c>
      <c r="B83" s="5">
        <v>0</v>
      </c>
      <c r="C83" s="5">
        <v>0</v>
      </c>
      <c r="D83" s="5">
        <f t="shared" si="94"/>
        <v>0</v>
      </c>
      <c r="E83" s="5">
        <v>0</v>
      </c>
      <c r="F83" s="5">
        <v>0</v>
      </c>
      <c r="G83" s="5">
        <f t="shared" si="95"/>
        <v>0</v>
      </c>
    </row>
    <row r="84" spans="1:7" x14ac:dyDescent="0.2">
      <c r="A84" s="24"/>
      <c r="B84" s="5"/>
      <c r="C84" s="5"/>
      <c r="D84" s="5"/>
      <c r="E84" s="5"/>
      <c r="F84" s="5"/>
      <c r="G84" s="5"/>
    </row>
    <row r="85" spans="1:7" ht="20.399999999999999" x14ac:dyDescent="0.2">
      <c r="A85" s="24" t="s">
        <v>13</v>
      </c>
      <c r="B85" s="5">
        <v>0</v>
      </c>
      <c r="C85" s="5">
        <v>0</v>
      </c>
      <c r="D85" s="5">
        <f t="shared" si="94"/>
        <v>0</v>
      </c>
      <c r="E85" s="5">
        <v>0</v>
      </c>
      <c r="F85" s="5">
        <v>0</v>
      </c>
      <c r="G85" s="5">
        <f t="shared" si="95"/>
        <v>0</v>
      </c>
    </row>
    <row r="86" spans="1:7" x14ac:dyDescent="0.2">
      <c r="A86" s="24"/>
      <c r="B86" s="5"/>
      <c r="C86" s="5"/>
      <c r="D86" s="5"/>
      <c r="E86" s="5"/>
      <c r="F86" s="5"/>
      <c r="G86" s="5"/>
    </row>
    <row r="87" spans="1:7" x14ac:dyDescent="0.2">
      <c r="A87" s="24" t="s">
        <v>25</v>
      </c>
      <c r="B87" s="5">
        <v>0</v>
      </c>
      <c r="C87" s="5">
        <v>0</v>
      </c>
      <c r="D87" s="5">
        <f t="shared" si="94"/>
        <v>0</v>
      </c>
      <c r="E87" s="5">
        <v>0</v>
      </c>
      <c r="F87" s="5">
        <v>0</v>
      </c>
      <c r="G87" s="5">
        <f t="shared" si="95"/>
        <v>0</v>
      </c>
    </row>
    <row r="88" spans="1:7" x14ac:dyDescent="0.2">
      <c r="A88" s="24"/>
      <c r="B88" s="5"/>
      <c r="C88" s="5"/>
      <c r="D88" s="5"/>
      <c r="E88" s="5"/>
      <c r="F88" s="5"/>
      <c r="G88" s="5"/>
    </row>
    <row r="89" spans="1:7" ht="20.399999999999999" x14ac:dyDescent="0.2">
      <c r="A89" s="24" t="s">
        <v>26</v>
      </c>
      <c r="B89" s="5">
        <v>0</v>
      </c>
      <c r="C89" s="5">
        <v>0</v>
      </c>
      <c r="D89" s="5">
        <f t="shared" si="94"/>
        <v>0</v>
      </c>
      <c r="E89" s="5">
        <v>0</v>
      </c>
      <c r="F89" s="5">
        <v>0</v>
      </c>
      <c r="G89" s="5">
        <f t="shared" si="95"/>
        <v>0</v>
      </c>
    </row>
    <row r="90" spans="1:7" x14ac:dyDescent="0.2">
      <c r="A90" s="24"/>
      <c r="B90" s="5"/>
      <c r="C90" s="5"/>
      <c r="D90" s="5"/>
      <c r="E90" s="5"/>
      <c r="F90" s="5"/>
      <c r="G90" s="5"/>
    </row>
    <row r="91" spans="1:7" x14ac:dyDescent="0.2">
      <c r="A91" s="24" t="s">
        <v>128</v>
      </c>
      <c r="B91" s="5">
        <v>0</v>
      </c>
      <c r="C91" s="5">
        <v>0</v>
      </c>
      <c r="D91" s="5">
        <f t="shared" si="94"/>
        <v>0</v>
      </c>
      <c r="E91" s="5">
        <v>0</v>
      </c>
      <c r="F91" s="5">
        <v>0</v>
      </c>
      <c r="G91" s="5">
        <f t="shared" si="95"/>
        <v>0</v>
      </c>
    </row>
    <row r="92" spans="1:7" x14ac:dyDescent="0.2">
      <c r="A92" s="24"/>
      <c r="B92" s="5"/>
      <c r="C92" s="5"/>
      <c r="D92" s="5"/>
      <c r="E92" s="5"/>
      <c r="F92" s="5"/>
      <c r="G92" s="5"/>
    </row>
    <row r="93" spans="1:7" x14ac:dyDescent="0.2">
      <c r="A93" s="24" t="s">
        <v>14</v>
      </c>
      <c r="B93" s="5">
        <v>0</v>
      </c>
      <c r="C93" s="5">
        <v>0</v>
      </c>
      <c r="D93" s="5">
        <f t="shared" si="94"/>
        <v>0</v>
      </c>
      <c r="E93" s="5">
        <v>0</v>
      </c>
      <c r="F93" s="5">
        <v>0</v>
      </c>
      <c r="G93" s="5">
        <f t="shared" si="95"/>
        <v>0</v>
      </c>
    </row>
    <row r="94" spans="1:7" x14ac:dyDescent="0.2">
      <c r="A94" s="24"/>
      <c r="B94" s="5"/>
      <c r="C94" s="5"/>
      <c r="D94" s="5"/>
      <c r="E94" s="5"/>
      <c r="F94" s="5"/>
      <c r="G94" s="5"/>
    </row>
    <row r="95" spans="1:7" x14ac:dyDescent="0.2">
      <c r="A95" s="11" t="s">
        <v>50</v>
      </c>
      <c r="B95" s="16">
        <f t="shared" ref="B95:G95" si="96">SUM(B81:B93)</f>
        <v>11467820</v>
      </c>
      <c r="C95" s="16">
        <f t="shared" si="96"/>
        <v>0</v>
      </c>
      <c r="D95" s="16">
        <f t="shared" si="96"/>
        <v>11467820</v>
      </c>
      <c r="E95" s="16">
        <f t="shared" si="96"/>
        <v>5258910</v>
      </c>
      <c r="F95" s="16">
        <f t="shared" si="96"/>
        <v>5258910</v>
      </c>
      <c r="G95" s="16">
        <f t="shared" si="96"/>
        <v>6208910</v>
      </c>
    </row>
    <row r="97" spans="1:1" x14ac:dyDescent="0.2">
      <c r="A97" s="1" t="s">
        <v>120</v>
      </c>
    </row>
  </sheetData>
  <sheetProtection formatCells="0" formatColumns="0" formatRows="0" insertRows="0" deleteRows="0" autoFilter="0"/>
  <mergeCells count="6">
    <mergeCell ref="G3:G4"/>
    <mergeCell ref="A1:G1"/>
    <mergeCell ref="A62:G62"/>
    <mergeCell ref="G77:G78"/>
    <mergeCell ref="G64:G65"/>
    <mergeCell ref="A76:G76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workbookViewId="0">
      <selection sqref="A1:G1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0.1" customHeight="1" x14ac:dyDescent="0.2">
      <c r="A1" s="45" t="s">
        <v>185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7" ht="24.9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120789712.34999999</v>
      </c>
      <c r="C6" s="13">
        <f t="shared" si="0"/>
        <v>9449407.3399999999</v>
      </c>
      <c r="D6" s="13">
        <f t="shared" si="0"/>
        <v>130239119.69</v>
      </c>
      <c r="E6" s="13">
        <f t="shared" si="0"/>
        <v>62345821.970000014</v>
      </c>
      <c r="F6" s="13">
        <f t="shared" si="0"/>
        <v>62100701.609999999</v>
      </c>
      <c r="G6" s="13">
        <f t="shared" si="0"/>
        <v>67893297.719999999</v>
      </c>
    </row>
    <row r="7" spans="1:7" x14ac:dyDescent="0.2">
      <c r="A7" s="25" t="s">
        <v>40</v>
      </c>
      <c r="B7" s="5">
        <v>10240553.140000001</v>
      </c>
      <c r="C7" s="5">
        <v>590716.73</v>
      </c>
      <c r="D7" s="5">
        <f>B7+C7</f>
        <v>10831269.870000001</v>
      </c>
      <c r="E7" s="5">
        <v>4653266.83</v>
      </c>
      <c r="F7" s="5">
        <v>4653266.83</v>
      </c>
      <c r="G7" s="5">
        <f>D7-E7</f>
        <v>6178003.040000001</v>
      </c>
    </row>
    <row r="8" spans="1:7" x14ac:dyDescent="0.2">
      <c r="A8" s="25" t="s">
        <v>16</v>
      </c>
      <c r="B8" s="5">
        <v>738277.23</v>
      </c>
      <c r="C8" s="5">
        <v>459998.65</v>
      </c>
      <c r="D8" s="5">
        <f t="shared" ref="D8:D14" si="1">B8+C8</f>
        <v>1198275.8799999999</v>
      </c>
      <c r="E8" s="5">
        <v>529287.56999999995</v>
      </c>
      <c r="F8" s="5">
        <v>529287.56999999995</v>
      </c>
      <c r="G8" s="5">
        <f t="shared" ref="G8:G14" si="2">D8-E8</f>
        <v>668988.30999999994</v>
      </c>
    </row>
    <row r="9" spans="1:7" x14ac:dyDescent="0.2">
      <c r="A9" s="25" t="s">
        <v>122</v>
      </c>
      <c r="B9" s="5">
        <v>35603211.770000003</v>
      </c>
      <c r="C9" s="5">
        <v>4355435.62</v>
      </c>
      <c r="D9" s="5">
        <f t="shared" si="1"/>
        <v>39958647.390000001</v>
      </c>
      <c r="E9" s="5">
        <v>18987110.690000001</v>
      </c>
      <c r="F9" s="5">
        <v>18752516.43</v>
      </c>
      <c r="G9" s="5">
        <f t="shared" si="2"/>
        <v>20971536.699999999</v>
      </c>
    </row>
    <row r="10" spans="1:7" x14ac:dyDescent="0.2">
      <c r="A10" s="25" t="s">
        <v>3</v>
      </c>
      <c r="B10" s="5">
        <v>2930566.01</v>
      </c>
      <c r="C10" s="5">
        <v>86603.11</v>
      </c>
      <c r="D10" s="5">
        <f t="shared" si="1"/>
        <v>3017169.1199999996</v>
      </c>
      <c r="E10" s="5">
        <v>1424246.1</v>
      </c>
      <c r="F10" s="5">
        <v>1418219.81</v>
      </c>
      <c r="G10" s="5">
        <f t="shared" si="2"/>
        <v>1592923.0199999996</v>
      </c>
    </row>
    <row r="11" spans="1:7" x14ac:dyDescent="0.2">
      <c r="A11" s="25" t="s">
        <v>22</v>
      </c>
      <c r="B11" s="5">
        <v>21219022.170000002</v>
      </c>
      <c r="C11" s="5">
        <v>1115958.52</v>
      </c>
      <c r="D11" s="5">
        <f t="shared" si="1"/>
        <v>22334980.690000001</v>
      </c>
      <c r="E11" s="5">
        <v>15221990.300000001</v>
      </c>
      <c r="F11" s="5">
        <v>15221990.300000001</v>
      </c>
      <c r="G11" s="5">
        <f t="shared" si="2"/>
        <v>7112990.3900000006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41461907.619999997</v>
      </c>
      <c r="C13" s="5">
        <v>2211829.25</v>
      </c>
      <c r="D13" s="5">
        <f t="shared" si="1"/>
        <v>43673736.869999997</v>
      </c>
      <c r="E13" s="5">
        <v>18555014.710000001</v>
      </c>
      <c r="F13" s="5">
        <v>18555014.710000001</v>
      </c>
      <c r="G13" s="5">
        <f t="shared" si="2"/>
        <v>25118722.159999996</v>
      </c>
    </row>
    <row r="14" spans="1:7" x14ac:dyDescent="0.2">
      <c r="A14" s="25" t="s">
        <v>18</v>
      </c>
      <c r="B14" s="5">
        <v>8596174.4100000001</v>
      </c>
      <c r="C14" s="5">
        <v>628865.46</v>
      </c>
      <c r="D14" s="5">
        <f t="shared" si="1"/>
        <v>9225039.870000001</v>
      </c>
      <c r="E14" s="5">
        <v>2974905.77</v>
      </c>
      <c r="F14" s="5">
        <v>2970405.96</v>
      </c>
      <c r="G14" s="5">
        <f t="shared" si="2"/>
        <v>6250134.1000000015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221898288.12</v>
      </c>
      <c r="C16" s="13">
        <f t="shared" si="3"/>
        <v>70841141.549999997</v>
      </c>
      <c r="D16" s="13">
        <f t="shared" si="3"/>
        <v>292739429.66999996</v>
      </c>
      <c r="E16" s="13">
        <f t="shared" si="3"/>
        <v>125274156.55000001</v>
      </c>
      <c r="F16" s="13">
        <f t="shared" si="3"/>
        <v>120309902.15000001</v>
      </c>
      <c r="G16" s="13">
        <f t="shared" si="3"/>
        <v>167465273.11999997</v>
      </c>
    </row>
    <row r="17" spans="1:7" x14ac:dyDescent="0.2">
      <c r="A17" s="25" t="s">
        <v>42</v>
      </c>
      <c r="B17" s="5">
        <v>7383894.2599999998</v>
      </c>
      <c r="C17" s="5">
        <v>7278154.3899999997</v>
      </c>
      <c r="D17" s="5">
        <f>B17+C17</f>
        <v>14662048.649999999</v>
      </c>
      <c r="E17" s="5">
        <v>2280000.9</v>
      </c>
      <c r="F17" s="5">
        <v>2279875.7999999998</v>
      </c>
      <c r="G17" s="5">
        <f t="shared" ref="G17:G23" si="4">D17-E17</f>
        <v>12382047.749999998</v>
      </c>
    </row>
    <row r="18" spans="1:7" x14ac:dyDescent="0.2">
      <c r="A18" s="25" t="s">
        <v>27</v>
      </c>
      <c r="B18" s="5">
        <v>181914721.34999999</v>
      </c>
      <c r="C18" s="5">
        <v>60661826.060000002</v>
      </c>
      <c r="D18" s="5">
        <f t="shared" ref="D18:D23" si="5">B18+C18</f>
        <v>242576547.41</v>
      </c>
      <c r="E18" s="5">
        <v>105478199.72</v>
      </c>
      <c r="F18" s="5">
        <v>101292545.05</v>
      </c>
      <c r="G18" s="5">
        <f t="shared" si="4"/>
        <v>137098347.69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17045683.43</v>
      </c>
      <c r="C20" s="5">
        <v>2858515.96</v>
      </c>
      <c r="D20" s="5">
        <f t="shared" si="5"/>
        <v>19904199.390000001</v>
      </c>
      <c r="E20" s="5">
        <v>10455073.640000001</v>
      </c>
      <c r="F20" s="5">
        <v>9676599</v>
      </c>
      <c r="G20" s="5">
        <f t="shared" si="4"/>
        <v>9449125.75</v>
      </c>
    </row>
    <row r="21" spans="1:7" x14ac:dyDescent="0.2">
      <c r="A21" s="25" t="s">
        <v>44</v>
      </c>
      <c r="B21" s="5">
        <v>2169270.2999999998</v>
      </c>
      <c r="C21" s="5">
        <v>-280516.84000000003</v>
      </c>
      <c r="D21" s="5">
        <f t="shared" si="5"/>
        <v>1888753.4599999997</v>
      </c>
      <c r="E21" s="5">
        <v>853695.92</v>
      </c>
      <c r="F21" s="5">
        <v>853695.93</v>
      </c>
      <c r="G21" s="5">
        <f t="shared" si="4"/>
        <v>1035057.5399999997</v>
      </c>
    </row>
    <row r="22" spans="1:7" x14ac:dyDescent="0.2">
      <c r="A22" s="25" t="s">
        <v>45</v>
      </c>
      <c r="B22" s="5">
        <v>11467820</v>
      </c>
      <c r="C22" s="5">
        <v>0</v>
      </c>
      <c r="D22" s="5">
        <f t="shared" si="5"/>
        <v>11467820</v>
      </c>
      <c r="E22" s="5">
        <v>5258910</v>
      </c>
      <c r="F22" s="5">
        <v>5258910</v>
      </c>
      <c r="G22" s="5">
        <f t="shared" si="4"/>
        <v>6208910</v>
      </c>
    </row>
    <row r="23" spans="1:7" x14ac:dyDescent="0.2">
      <c r="A23" s="25" t="s">
        <v>4</v>
      </c>
      <c r="B23" s="5">
        <v>1916898.78</v>
      </c>
      <c r="C23" s="5">
        <v>323161.98</v>
      </c>
      <c r="D23" s="5">
        <f t="shared" si="5"/>
        <v>2240060.7599999998</v>
      </c>
      <c r="E23" s="5">
        <v>948276.37</v>
      </c>
      <c r="F23" s="5">
        <v>948276.37</v>
      </c>
      <c r="G23" s="5">
        <f t="shared" si="4"/>
        <v>1291784.3899999997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5085101.9800000004</v>
      </c>
      <c r="C25" s="13">
        <f t="shared" si="6"/>
        <v>1415465.1099999999</v>
      </c>
      <c r="D25" s="13">
        <f t="shared" si="6"/>
        <v>6500567.0899999999</v>
      </c>
      <c r="E25" s="13">
        <f t="shared" si="6"/>
        <v>2092952.25</v>
      </c>
      <c r="F25" s="13">
        <f t="shared" si="6"/>
        <v>2092846.01</v>
      </c>
      <c r="G25" s="13">
        <f t="shared" si="6"/>
        <v>4407614.84</v>
      </c>
    </row>
    <row r="26" spans="1:7" x14ac:dyDescent="0.2">
      <c r="A26" s="25" t="s">
        <v>28</v>
      </c>
      <c r="B26" s="5">
        <v>3224451.62</v>
      </c>
      <c r="C26" s="5">
        <v>696548.08</v>
      </c>
      <c r="D26" s="5">
        <f>B26+C26</f>
        <v>3920999.7</v>
      </c>
      <c r="E26" s="5">
        <v>1365581.74</v>
      </c>
      <c r="F26" s="5">
        <v>1365581.74</v>
      </c>
      <c r="G26" s="5">
        <f t="shared" ref="G26:G34" si="7">D26-E26</f>
        <v>2555417.96</v>
      </c>
    </row>
    <row r="27" spans="1:7" x14ac:dyDescent="0.2">
      <c r="A27" s="25" t="s">
        <v>23</v>
      </c>
      <c r="B27" s="5">
        <v>95172</v>
      </c>
      <c r="C27" s="5">
        <v>0</v>
      </c>
      <c r="D27" s="5">
        <f t="shared" ref="D27:D34" si="8">B27+C27</f>
        <v>95172</v>
      </c>
      <c r="E27" s="5">
        <v>0</v>
      </c>
      <c r="F27" s="5">
        <v>0</v>
      </c>
      <c r="G27" s="5">
        <f t="shared" si="7"/>
        <v>95172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1765478.36</v>
      </c>
      <c r="C32" s="5">
        <v>718917.03</v>
      </c>
      <c r="D32" s="5">
        <f t="shared" si="8"/>
        <v>2484395.39</v>
      </c>
      <c r="E32" s="5">
        <v>727370.51</v>
      </c>
      <c r="F32" s="5">
        <v>727264.27</v>
      </c>
      <c r="G32" s="5">
        <f t="shared" si="7"/>
        <v>1757024.8800000001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50</v>
      </c>
      <c r="B42" s="16">
        <f t="shared" ref="B42:G42" si="12">SUM(B36+B25+B16+B6)</f>
        <v>347773102.44999999</v>
      </c>
      <c r="C42" s="16">
        <f t="shared" si="12"/>
        <v>81706014</v>
      </c>
      <c r="D42" s="16">
        <f t="shared" si="12"/>
        <v>429479116.44999993</v>
      </c>
      <c r="E42" s="16">
        <f t="shared" si="12"/>
        <v>189712930.77000004</v>
      </c>
      <c r="F42" s="16">
        <f t="shared" si="12"/>
        <v>184503449.77000001</v>
      </c>
      <c r="G42" s="16">
        <f t="shared" si="12"/>
        <v>239766185.67999998</v>
      </c>
    </row>
    <row r="44" spans="1:7" x14ac:dyDescent="0.2">
      <c r="A44" s="1" t="s">
        <v>120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RAYITO</cp:lastModifiedBy>
  <cp:lastPrinted>2018-07-14T22:21:14Z</cp:lastPrinted>
  <dcterms:created xsi:type="dcterms:W3CDTF">2014-02-10T03:37:14Z</dcterms:created>
  <dcterms:modified xsi:type="dcterms:W3CDTF">2024-08-05T16:33:52Z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